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bonhee_j_keanu_hawaii_gov/Documents/Documents/MANB/Databook/"/>
    </mc:Choice>
  </mc:AlternateContent>
  <xr:revisionPtr revIDLastSave="27" documentId="8_{3C9C0B73-D2CB-4469-800D-4ACF965324DF}" xr6:coauthVersionLast="47" xr6:coauthVersionMax="47" xr10:uidLastSave="{45FD28A7-BF5B-4BC8-BAA8-DBB8C5F51A0C}"/>
  <bookViews>
    <workbookView xWindow="285" yWindow="75" windowWidth="27600" windowHeight="14940" tabRatio="743" xr2:uid="{00000000-000D-0000-FFFF-FFFF00000000}"/>
  </bookViews>
  <sheets>
    <sheet name="TITLE" sheetId="1" r:id="rId1"/>
    <sheet name="BISON" sheetId="2" r:id="rId2"/>
    <sheet name="CATTLE" sheetId="3" r:id="rId3"/>
    <sheet name="CHICKENS" sheetId="4" r:id="rId4"/>
    <sheet name="DAIRY PRODUCT TOTALS" sheetId="5" r:id="rId5"/>
    <sheet name="EGGS" sheetId="6" r:id="rId6"/>
    <sheet name="GOATS" sheetId="7" r:id="rId7"/>
    <sheet name="HOGS" sheetId="8" r:id="rId8"/>
    <sheet name="HONEY" sheetId="9" r:id="rId9"/>
    <sheet name="ICE CREAM" sheetId="10" r:id="rId10"/>
    <sheet name="MILK" sheetId="11" r:id="rId11"/>
    <sheet name="RED MEAT" sheetId="12" r:id="rId12"/>
    <sheet name="SHEEP" sheetId="13" r:id="rId13"/>
    <sheet name="SHERBET"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0" i="1" l="1"/>
  <c r="B19" i="1"/>
  <c r="B18" i="1"/>
  <c r="B17" i="1"/>
  <c r="B16" i="1"/>
  <c r="B15" i="1"/>
  <c r="B14" i="1"/>
  <c r="B13" i="1"/>
  <c r="B12" i="1"/>
  <c r="B11" i="1"/>
  <c r="B10" i="1"/>
  <c r="B9" i="1"/>
  <c r="B8" i="1"/>
</calcChain>
</file>

<file path=xl/sharedStrings.xml><?xml version="1.0" encoding="utf-8"?>
<sst xmlns="http://schemas.openxmlformats.org/spreadsheetml/2006/main" count="331" uniqueCount="207">
  <si>
    <t>Commodity</t>
  </si>
  <si>
    <t>Group</t>
  </si>
  <si>
    <t>2011–2024</t>
  </si>
  <si>
    <t>SPECIALTY</t>
  </si>
  <si>
    <t>1960–2026</t>
  </si>
  <si>
    <t>LIVESTOCK</t>
  </si>
  <si>
    <t>1974–2011</t>
  </si>
  <si>
    <t>POULTRY</t>
  </si>
  <si>
    <t>1970–2024</t>
  </si>
  <si>
    <t>DAIRY</t>
  </si>
  <si>
    <t>2008–2024</t>
  </si>
  <si>
    <t>1987–2021</t>
  </si>
  <si>
    <t>1977–1992</t>
  </si>
  <si>
    <t>1960–2018</t>
  </si>
  <si>
    <t>1977–2026</t>
  </si>
  <si>
    <t>1964–2026</t>
  </si>
  <si>
    <t>1992–1992</t>
  </si>
  <si>
    <t>YEAR</t>
  </si>
  <si>
    <t>BISON, SLAUGHTER, COMMERCIAL, FI - SLAUGHTERED, MEASURED IN HEAD</t>
  </si>
  <si>
    <t>(D)</t>
  </si>
  <si>
    <t>CATTLE - CALF CROP, MEASURED IN HEAD</t>
  </si>
  <si>
    <t>CATTLE, (EXCL CALVES) - LOSS, DEATH, MEASURED IN HEAD</t>
  </si>
  <si>
    <t>CATTLE, (EXCL CALVES) - PRICE RECEIVED, MEASURED IN $ / CWT</t>
  </si>
  <si>
    <t>CATTLE, (EXCL CALVES), (EXCL INTER-FARM IN-STATE) - SALES, MEASURED IN HEAD</t>
  </si>
  <si>
    <t>CATTLE, BULLS, GE 500 LBS - INVENTORY</t>
  </si>
  <si>
    <t>CATTLE, BULLS, SLAUGHTER, COMMERCIAL, FI - SLAUGHTERED, MEASURED IN HEAD</t>
  </si>
  <si>
    <t>CATTLE, CALVES - INVENTORY</t>
  </si>
  <si>
    <t>CATTLE, CALVES - LOSS, DEATH, MEASURED IN HEAD</t>
  </si>
  <si>
    <t>CATTLE, CALVES - PRICE RECEIVED, MEASURED IN $ / CWT</t>
  </si>
  <si>
    <t>CATTLE, CALVES, (EXCL INTER-FARM IN-STATE) - SALES, MEASURED IN HEAD</t>
  </si>
  <si>
    <t>CATTLE, CALVES, SLAUGHTER, COMMERCIAL - SLAUGHTERED, MEASURED IN HEAD</t>
  </si>
  <si>
    <t>CATTLE, CALVES, SLAUGHTER, COMMERCIAL - SLAUGHTERED, MEASURED IN LB / HEAD, LIVE BASIS</t>
  </si>
  <si>
    <t>CATTLE, CALVES, SLAUGHTER, COMMERCIAL - SLAUGHTERED, MEASURED IN LB, LIVE BASIS</t>
  </si>
  <si>
    <t>CATTLE, CALVES, SLAUGHTER, COMMERCIAL, FI - SLAUGHTERED, MEASURED IN HEAD</t>
  </si>
  <si>
    <t>CATTLE, COWS - INVENTORY</t>
  </si>
  <si>
    <t>CATTLE, COWS - PRICE RECEIVED, MEASURED IN $ / CWT</t>
  </si>
  <si>
    <t>CATTLE, COWS, (EXCL MILK), SLAUGHTER, COMMERCIAL, FI - SLAUGHTERED, MEASURED IN HEAD</t>
  </si>
  <si>
    <t>CATTLE, COWS, BEEF - INVENTORY</t>
  </si>
  <si>
    <t>CATTLE, COWS, BEEF - OPERATIONS WITH INVENTORY</t>
  </si>
  <si>
    <t>CATTLE, COWS, MILK - INVENTORY</t>
  </si>
  <si>
    <t>CATTLE, COWS, MILK - INVENTORY, AVG, MEASURED IN HEAD</t>
  </si>
  <si>
    <t>CATTLE, COWS, MILK - OPERATIONS WITH INVENTORY</t>
  </si>
  <si>
    <t>CATTLE, COWS, MILK - PRICE RECEIVED, MEASURED IN $ / HEAD</t>
  </si>
  <si>
    <t>CATTLE, COWS, MILK, LICENSED HERD - OPERATIONS WITH INVENTORY, AVG</t>
  </si>
  <si>
    <t>CATTLE, COWS, MILK, SLAUGHTER, COMMERCIAL, FI - SLAUGHTERED, MEASURED IN HEAD</t>
  </si>
  <si>
    <t>CATTLE, COWS, SLAUGHTER, COMMERCIAL, FI - SLAUGHTERED, MEASURED IN HEAD</t>
  </si>
  <si>
    <t>CATTLE, GE 500 LBS - PRICE RECEIVED, MEASURED IN $ / CWT</t>
  </si>
  <si>
    <t>CATTLE, GE 500 LBS, SLAUGHTER, COMMERCIAL - SLAUGHTERED, MEASURED IN HEAD</t>
  </si>
  <si>
    <t>CATTLE, GE 500 LBS, SLAUGHTER, COMMERCIAL - SLAUGHTERED, MEASURED IN LB / HEAD, LIVE BASIS</t>
  </si>
  <si>
    <t>CATTLE, GE 500 LBS, SLAUGHTER, COMMERCIAL - SLAUGHTERED, MEASURED IN LB, LIVE BASIS</t>
  </si>
  <si>
    <t>CATTLE, GE 500 LBS, SLAUGHTER, COMMERCIAL, FI - SLAUGHTERED, MEASURED IN HEAD</t>
  </si>
  <si>
    <t>CATTLE, HEIFERS, GE 500 LBS, (EXCL REPLACEMENT) - INVENTORY</t>
  </si>
  <si>
    <t>CATTLE, HEIFERS, GE 500 LBS, BEEF REPLACEMENT - INVENTORY</t>
  </si>
  <si>
    <t>CATTLE, HEIFERS, GE 500 LBS, MILK REPLACEMENT - INVENTORY</t>
  </si>
  <si>
    <t>CATTLE, HEIFERS, SLAUGHTER, COMMERCIAL, FI - SLAUGHTERED, MEASURED IN HEAD</t>
  </si>
  <si>
    <t>CATTLE, INCL CALVES - GROSS INCOME, MEASURED IN $</t>
  </si>
  <si>
    <t>CATTLE, INCL CALVES - INVENTORY</t>
  </si>
  <si>
    <t>CATTLE, INCL CALVES - INVENTORY, MEASURED IN $</t>
  </si>
  <si>
    <t>CATTLE, INCL CALVES - INVENTORY, MEASURED IN $ / HEAD</t>
  </si>
  <si>
    <t>CATTLE, INCL CALVES - OPERATIONS WITH INVENTORY</t>
  </si>
  <si>
    <t>CATTLE, INCL CALVES - PRODUCTION, MEASURED IN $</t>
  </si>
  <si>
    <t>CATTLE, INCL CALVES - PRODUCTION, MEASURED IN LB</t>
  </si>
  <si>
    <t>CATTLE, INCL CALVES - SALES, MEASURED IN HEAD</t>
  </si>
  <si>
    <t>CATTLE, INCL CALVES - SHIPMENTS IN, MEASURED IN HEAD</t>
  </si>
  <si>
    <t>CATTLE, INCL CALVES, (EXCL INTER-FARM IN-STATE) - SALES, MEASURED IN $</t>
  </si>
  <si>
    <t>CATTLE, INCL CALVES, (EXCL INTER-FARM IN-STATE) - SALES, MEASURED IN LB</t>
  </si>
  <si>
    <t>CATTLE, INCL CALVES, HOME CONSUMPTION - VALUE, MEASURED IN $</t>
  </si>
  <si>
    <t>CATTLE, INCL CALVES, SLAUGHTER, ON FARM - SLAUGHTERED, MEASURED IN HEAD</t>
  </si>
  <si>
    <t>CATTLE, ON FEED - INVENTORY</t>
  </si>
  <si>
    <t>CATTLE, ON FEED - SALES FOR SLAUGHTER, MEASURED IN HEAD</t>
  </si>
  <si>
    <t>CATTLE, STEERS &amp; HEIFERS, GE 500 LBS - PRICE RECEIVED, MEASURED IN $ / CWT</t>
  </si>
  <si>
    <t>CATTLE, STEERS, GE 500 LBS - INVENTORY</t>
  </si>
  <si>
    <t>CATTLE, STEERS, SLAUGHTER, COMMERCIAL, FI - SLAUGHTERED, MEASURED IN HEAD</t>
  </si>
  <si>
    <t>CHICKENS, (EXCL BROILERS) - INVENTORY</t>
  </si>
  <si>
    <t>CHICKENS, (EXCL BROILERS) - INVENTORY, MEASURED IN $</t>
  </si>
  <si>
    <t>CHICKENS, (EXCL BROILERS) - INVENTORY, MEASURED IN $ / HEAD</t>
  </si>
  <si>
    <t>CHICKENS, (EXCL BROILERS) - LOSS, DEATH &amp; RENDERED, MEASURED IN HEAD</t>
  </si>
  <si>
    <t>CHICKENS, (EXCL BROILERS) - PRICE RECEIVED, MEASURED IN $ / LB</t>
  </si>
  <si>
    <t>CHICKENS, (EXCL BROILERS) - SALES FOR SLAUGHTER, MEASURED IN $</t>
  </si>
  <si>
    <t>CHICKENS, (EXCL BROILERS) - SALES FOR SLAUGHTER, MEASURED IN HEAD</t>
  </si>
  <si>
    <t>CHICKENS, (EXCL BROILERS) - SALES FOR SLAUGHTER, MEASURED IN LB, LIVE BASIS</t>
  </si>
  <si>
    <t>CHICKENS, BROILERS - PRICE RECEIVED, MEASURED IN $ / LB</t>
  </si>
  <si>
    <t>CHICKENS, LAYERS - BEING MOLTED, MEASURED IN PCT OF INVENTORY</t>
  </si>
  <si>
    <t>CHICKENS, LAYERS - INVENTORY</t>
  </si>
  <si>
    <t>CHICKENS, LAYERS - INVENTORY, AVG, MEASURED IN HEAD</t>
  </si>
  <si>
    <t>CHICKENS, LAYERS - MOLT COMPLETED, MEASURED IN PCT OF INVENTORY</t>
  </si>
  <si>
    <t>CHICKENS, LAYERS - RATE OF LAY, MEASURED IN EGGS / 100 LAYER</t>
  </si>
  <si>
    <t>CHICKENS, LAYERS - RATE OF LAY, MEASURED IN EGGS / LAYER</t>
  </si>
  <si>
    <t>CHICKENS, PULLETS, REPLACEMENT - INVENTORY</t>
  </si>
  <si>
    <t>CHICKENS, ROOSTERS &amp; OTHER - INVENTORY</t>
  </si>
  <si>
    <t>(NA)</t>
  </si>
  <si>
    <t>DAIRY PRODUCT TOTALS - PRODUCTION, MEASURED IN PLANTS</t>
  </si>
  <si>
    <t>EGGS - PRODUCTION, MEASURED IN $</t>
  </si>
  <si>
    <t>EGGS - PRODUCTION, MEASURED IN EGGS</t>
  </si>
  <si>
    <t>EGGS, HATCHING - PRODUCTION, MEASURED IN EGGS</t>
  </si>
  <si>
    <t>EGGS, TABLE - PRODUCTION, MEASURED IN EGGS</t>
  </si>
  <si>
    <t>GOATS, MEAT &amp; OTHER - INVENTORY</t>
  </si>
  <si>
    <t>GOATS, SLAUGHTER, COMMERCIAL, FI - SLAUGHTERED, MEASURED IN HEAD</t>
  </si>
  <si>
    <t>HOGS - GROSS INCOME, MEASURED IN $</t>
  </si>
  <si>
    <t>HOGS - INVENTORY</t>
  </si>
  <si>
    <t>HOGS - INVENTORY, MEASURED IN $</t>
  </si>
  <si>
    <t>HOGS - INVENTORY, MEASURED IN $ / HEAD</t>
  </si>
  <si>
    <t>HOGS - LITTER RATE, MEASURED IN PIGS / LITTER</t>
  </si>
  <si>
    <t>HOGS - LOSS, DEATH, MEASURED IN HEAD</t>
  </si>
  <si>
    <t>HOGS - OPERATIONS WITH INVENTORY</t>
  </si>
  <si>
    <t>HOGS - PIG CROP, MEASURED IN HEAD</t>
  </si>
  <si>
    <t>HOGS - PRICE RECEIVED, MEASURED IN $ / CWT</t>
  </si>
  <si>
    <t>HOGS - PRODUCTION, MEASURED IN $</t>
  </si>
  <si>
    <t>HOGS - PRODUCTION, MEASURED IN LB</t>
  </si>
  <si>
    <t>HOGS - SALES, MEASURED IN HEAD</t>
  </si>
  <si>
    <t>HOGS - SHIPMENTS IN, MEASURED IN HEAD</t>
  </si>
  <si>
    <t>HOGS, (EXCL INTER-FARM IN-STATE) - SALES, MEASURED IN $</t>
  </si>
  <si>
    <t>HOGS, (EXCL INTER-FARM IN-STATE) - SALES, MEASURED IN HEAD</t>
  </si>
  <si>
    <t>HOGS, (EXCL INTER-FARM IN-STATE) - SALES, MEASURED IN LB</t>
  </si>
  <si>
    <t>HOGS, (EXCL SOWS), GE 6 MONTHS - INVENTORY</t>
  </si>
  <si>
    <t>HOGS, BARROWS &amp; GILTS - PRICE RECEIVED, MEASURED IN $ / CWT</t>
  </si>
  <si>
    <t>HOGS, BARROWS &amp; GILTS, SLAUGHTER, COMMERCIAL, FI - SLAUGHTERED, MEASURED IN HEAD</t>
  </si>
  <si>
    <t>HOGS, BOARS, SLAUGHTER, COMMERCIAL, FI - SLAUGHTERED, MEASURED IN HEAD</t>
  </si>
  <si>
    <t>HOGS, BREEDING - INVENTORY</t>
  </si>
  <si>
    <t>HOGS, GE 6 MONTHS - INVENTORY</t>
  </si>
  <si>
    <t>HOGS, HOME CONSUMPTION - VALUE, MEASURED IN $</t>
  </si>
  <si>
    <t>HOGS, LT 6 MONTHS - INVENTORY</t>
  </si>
  <si>
    <t>HOGS, MARKET - INVENTORY</t>
  </si>
  <si>
    <t>HOGS, MARKET, 120 TO 179 LBS - INVENTORY</t>
  </si>
  <si>
    <t>HOGS, MARKET, 180 TO 219 LBS - INVENTORY</t>
  </si>
  <si>
    <t>HOGS, MARKET, 50 TO 119 LBS - INVENTORY</t>
  </si>
  <si>
    <t>HOGS, MARKET, 60 TO 119 LBS - INVENTORY</t>
  </si>
  <si>
    <t>HOGS, MARKET, GE 180 LBS - INVENTORY</t>
  </si>
  <si>
    <t>HOGS, MARKET, GE 220 LBS - INVENTORY</t>
  </si>
  <si>
    <t>HOGS, MARKET, LT 50 LBS - INVENTORY</t>
  </si>
  <si>
    <t>HOGS, MARKET, LT 60 LBS - INVENTORY</t>
  </si>
  <si>
    <t>HOGS, SLAUGHTER, COMMERCIAL - SLAUGHTERED, MEASURED IN HEAD</t>
  </si>
  <si>
    <t>HOGS, SLAUGHTER, COMMERCIAL - SLAUGHTERED, MEASURED IN LB / HEAD, LIVE BASIS</t>
  </si>
  <si>
    <t>HOGS, SLAUGHTER, COMMERCIAL - SLAUGHTERED, MEASURED IN LB, LIVE BASIS</t>
  </si>
  <si>
    <t>HOGS, SLAUGHTER, COMMERCIAL, FI - SLAUGHTERED, MEASURED IN HEAD</t>
  </si>
  <si>
    <t>HOGS, SLAUGHTER, ON FARM - SLAUGHTERED, MEASURED IN HEAD</t>
  </si>
  <si>
    <t>HOGS, SOWS - FARROWED, MEASURED IN HEAD</t>
  </si>
  <si>
    <t>HOGS, SOWS - PRICE RECEIVED, MEASURED IN $ / CWT</t>
  </si>
  <si>
    <t>HOGS, SOWS, GE 6 MONTHS - INVENTORY</t>
  </si>
  <si>
    <t>HOGS, SOWS, SLAUGHTER, COMMERCIAL, FI - SLAUGHTERED, MEASURED IN HEAD</t>
  </si>
  <si>
    <t>HONEY - PRICE RECEIVED, MEASURED IN $ / LB</t>
  </si>
  <si>
    <t>HONEY - PRICE RECEIVED, MEASURED IN CENTS / LB</t>
  </si>
  <si>
    <t>HONEY - PRODUCTION, MEASURED IN $</t>
  </si>
  <si>
    <t>HONEY - PRODUCTION, MEASURED IN LB</t>
  </si>
  <si>
    <t>HONEY - PRODUCTION, MEASURED IN LB / COLONY</t>
  </si>
  <si>
    <t>HONEY - STOCKS, MEASURED IN LB</t>
  </si>
  <si>
    <t>HONEY, BEE COLONIES - ADDED &amp; REPLACED, MEASURED IN COLONIES</t>
  </si>
  <si>
    <t>HONEY, BEE COLONIES - INVENTORY, MAX, MEASURED IN COLONIES</t>
  </si>
  <si>
    <t>HONEY, BEE COLONIES - INVENTORY, MEASURED IN COLONIES</t>
  </si>
  <si>
    <t>HONEY, BEE COLONIES - LOSS, DEADOUT, MEASURED IN COLONIES</t>
  </si>
  <si>
    <t>HONEY, BEE COLONIES - LOSS, DEADOUT, MEASURED IN PCT OF COLONIES</t>
  </si>
  <si>
    <t>HONEY, BEE COLONIES, AFFECTED BY DISEASE - INVENTORY, MEASURED IN PCT OF COLONIES</t>
  </si>
  <si>
    <t>HONEY, BEE COLONIES, AFFECTED BY OTHER CAUSES - INVENTORY, MEASURED IN PCT OF COLONIES</t>
  </si>
  <si>
    <t>HONEY, BEE COLONIES, AFFECTED BY PESTICIDES - INVENTORY, MEASURED IN PCT OF COLONIES</t>
  </si>
  <si>
    <t>HONEY, BEE COLONIES, AFFECTED BY PESTS ((EXCL VARROA MITES)) - INVENTORY, MEASURED IN PCT OF COLONIES</t>
  </si>
  <si>
    <t>HONEY, BEE COLONIES, AFFECTED BY UNKNOWN CAUSES - INVENTORY, MEASURED IN PCT OF COLONIES</t>
  </si>
  <si>
    <t>HONEY, BEE COLONIES, AFFECTED BY VARROA MITES - INVENTORY, MEASURED IN PCT OF COLONIES</t>
  </si>
  <si>
    <t>HONEY, BEE COLONIES, RENOVATED - INVENTORY, MEASURED IN COLONIES</t>
  </si>
  <si>
    <t>HONEY, BEE COLONIES, RENOVATED - INVENTORY, MEASURED IN PCT OF COLONIES</t>
  </si>
  <si>
    <t>(Z)</t>
  </si>
  <si>
    <t>ICE CREAM, LOWFAT - PRODUCTION, MEASURED IN GALLONS</t>
  </si>
  <si>
    <t>MILK - FARM USE, MEASURED IN LB</t>
  </si>
  <si>
    <t>MILK - FAT TEST, MEASURED IN PCT</t>
  </si>
  <si>
    <t>MILK - GROSS INCOME, MEASURED IN $</t>
  </si>
  <si>
    <t>MILK - MILKFAT, MEASURED IN $ / LB</t>
  </si>
  <si>
    <t>MILK - MILKFAT, MEASURED IN LB</t>
  </si>
  <si>
    <t>MILK - MILKFAT, MEASURED IN LB / HEAD</t>
  </si>
  <si>
    <t>MILK - PRICE RECEIVED, MEASURED IN $ / CWT</t>
  </si>
  <si>
    <t>MILK - PRODUCTION, MEASURED IN $</t>
  </si>
  <si>
    <t>MILK - PRODUCTION, MEASURED IN LB</t>
  </si>
  <si>
    <t>MILK - PRODUCTION, MEASURED IN LB / HEAD</t>
  </si>
  <si>
    <t>MILK - SALES, MEASURED IN $</t>
  </si>
  <si>
    <t>MILK - SALES, MEASURED IN LB</t>
  </si>
  <si>
    <t>MILK, FEED - FARM USE, MEASURED IN LB</t>
  </si>
  <si>
    <t>MILK, FLUID GRADE - FAT TEST, MEASURED IN PCT</t>
  </si>
  <si>
    <t>MILK, FLUID GRADE - PRICE RECEIVED, MEASURED IN $ / CWT</t>
  </si>
  <si>
    <t>MILK, FLUID GRADE - SALES, MEASURED IN PCT BY TYPE</t>
  </si>
  <si>
    <t>MILK, HOME CONSUMPTION - FARM USE, MEASURED IN $</t>
  </si>
  <si>
    <t>MILK, HOME CONSUMPTION - FARM USE, MEASURED IN LB</t>
  </si>
  <si>
    <t>MILK, MANUFACTURING GRADE - FAT TEST, MEASURED IN PCT</t>
  </si>
  <si>
    <t>MILK, MANUFACTURING GRADE - PRICE RECEIVED, MEASURED IN $ / CWT</t>
  </si>
  <si>
    <t>RED MEAT, SLAUGHTER, COMMERCIAL - PRODUCTION, MEASURED IN LB</t>
  </si>
  <si>
    <t>SHEEP, INCL LAMBS, SLAUGHTER, COMMERCIAL - SLAUGHTERED, MEASURED IN HEAD</t>
  </si>
  <si>
    <t>SHEEP, INCL LAMBS, SLAUGHTER, COMMERCIAL - SLAUGHTERED, MEASURED IN LB / HEAD, LIVE BASIS</t>
  </si>
  <si>
    <t>SHEEP, INCL LAMBS, SLAUGHTER, COMMERCIAL - SLAUGHTERED, MEASURED IN LB, LIVE BASIS</t>
  </si>
  <si>
    <t>SHEEP, INCL LAMBS, SLAUGHTER, COMMERCIAL, FI - SLAUGHTERED, MEASURED IN HEAD</t>
  </si>
  <si>
    <t>SHEEP, LAMBS &amp; YEARLINGS, SLAUGHTER, COMMERCIAL, FI - SLAUGHTERED, MEASURED IN HEAD</t>
  </si>
  <si>
    <t>SHEEP, MATURE, SLAUGHTER, COMMERCIAL, FI - SLAUGHTERED, MEASURED IN HEAD</t>
  </si>
  <si>
    <t>SHERBET - PRODUCTION, MEASURED IN GALLONS</t>
  </si>
  <si>
    <t>Source:</t>
  </si>
  <si>
    <t>USDA NASS Survey Program</t>
  </si>
  <si>
    <t>Sector:</t>
  </si>
  <si>
    <t>State:</t>
  </si>
  <si>
    <t>Hawaii</t>
  </si>
  <si>
    <t>Note 1:</t>
  </si>
  <si>
    <t>TITLE</t>
  </si>
  <si>
    <t>https://www.nass.usda.gov/Data_and_Statistics/index.php</t>
  </si>
  <si>
    <t>Last Updated</t>
  </si>
  <si>
    <t>Year</t>
  </si>
  <si>
    <t>Data Items:</t>
  </si>
  <si>
    <t>Estimate:</t>
  </si>
  <si>
    <t>State-Level Total</t>
  </si>
  <si>
    <t>Inventory, Production Quantities, Sales Value, and Number of Operations</t>
  </si>
  <si>
    <t>Animals &amp; Products sector provides ongoing, sub-annual and annual estimates of livestock inventories, slaughter, production, and prices for the United States and Hawaii. Unlike the decennial Census of Agriculture, NASS conducts hundreds of targeted surveys each year to track rapidly changing conditions. This database draws from programs including the Cattle Inventory Survey (January), Hogs and Pigs Survey (quarterly), Sheep and Goat Inventory (January), Milk Production Survey (monthly), Chickens and Eggs Survey, Livestock Slaughter Survey, Dairy Products Survey, Bee and Honey Survey, and Bison Survey. Data items include animal inventories, calf crop, death losses, slaughter numbers and weights, milk production, prices received, and value of production. The reference years in this database span 1960–2026. All data are aggregated and confidential. Only selected data items with aggregated statistics are provided in this database.</t>
  </si>
  <si>
    <t>Note 2:</t>
  </si>
  <si>
    <t xml:space="preserve">(D) — Withheld to avoid disclosing data for individual operations. When fewer than three operations report a given item, or when one operation dominates the statistic so heavily that its data could be identified, NASS suppresses the value and replaces it with (D). This is a confidentiality protection required by law.
(NA) or (N/A) — Not available. The data were not collected, not applicable to that category, or the survey did not cover that item for that particular year or geography.
- Blank / empty cell — Generally means the data were not collected for that year/commodity combination, the survey didn't cover it, or no farms reported that item. Distinct from (D) in that there's no suppression concern — the data simply don't exist.
</t>
  </si>
  <si>
    <t>Animal &amp;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</si>
</sst>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x14ac:knownFonts="1">
    <font>
      <sz val="11"/>
      <color theme="1"/>
      <name val="Calibri"/>
      <family val="2"/>
      <charset val="1"/>
    </font>
    <font>
      <sz val="11"/>
      <color theme="1"/>
      <name val="Calibri"/>
      <family val="2"/>
      <scheme val="minor"/>
    </font>
    <font>
      <b/>
      <sz val="10"/>
      <color rgb="FFFFFFFF"/>
      <name val="Arial"/>
      <charset val="1"/>
    </font>
    <font>
      <sz val="10"/>
      <name val="Arial"/>
      <charset val="1"/>
    </font>
    <font>
      <u/>
      <sz val="11"/>
      <color theme="10"/>
      <name val="Calibri"/>
      <family val="2"/>
      <charset val="1"/>
    </font>
    <font>
      <b/>
      <sz val="11"/>
      <color theme="1"/>
      <name val="Calibri"/>
      <family val="2"/>
      <scheme val="minor"/>
    </font>
    <font>
      <sz val="11"/>
      <color theme="1"/>
      <name val="Calibri"/>
      <family val="2"/>
    </font>
    <font>
      <b/>
      <sz val="11"/>
      <color rgb="FFFFFFFF"/>
      <name val="Calibri"/>
      <family val="2"/>
      <scheme val="minor"/>
    </font>
    <font>
      <u/>
      <sz val="11"/>
      <color rgb="FF0563C1"/>
      <name val="Calibri"/>
      <family val="2"/>
      <scheme val="minor"/>
    </font>
    <font>
      <sz val="11"/>
      <name val="Calibri"/>
      <family val="2"/>
      <scheme val="minor"/>
    </font>
  </fonts>
  <fills count="3">
    <fill>
      <patternFill patternType="none"/>
    </fill>
    <fill>
      <patternFill patternType="gray125"/>
    </fill>
    <fill>
      <patternFill patternType="solid">
        <fgColor rgb="FF1F4E79"/>
        <bgColor rgb="FF003366"/>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2" borderId="0" xfId="0" applyFont="1" applyFill="1" applyAlignment="1">
      <alignment horizontal="left" vertical="top" wrapText="1"/>
    </xf>
    <xf numFmtId="0" fontId="3" fillId="0" borderId="0" xfId="0" applyFont="1" applyAlignment="1">
      <alignment horizontal="left" vertical="top" wrapText="1"/>
    </xf>
    <xf numFmtId="0" fontId="5" fillId="0" borderId="0" xfId="0" applyFont="1"/>
    <xf numFmtId="0" fontId="6" fillId="0" borderId="0" xfId="0" applyFont="1"/>
    <xf numFmtId="0" fontId="2" fillId="2" borderId="0" xfId="0" applyFont="1" applyFill="1" applyAlignment="1">
      <alignment horizontal="left" vertical="center" wrapText="1"/>
    </xf>
    <xf numFmtId="0" fontId="0" fillId="0" borderId="0" xfId="0" applyAlignment="1">
      <alignment horizontal="center" vertical="center"/>
    </xf>
    <xf numFmtId="0" fontId="7" fillId="2" borderId="0" xfId="0" applyFont="1" applyFill="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4" fillId="0" borderId="0" xfId="1"/>
    <xf numFmtId="164" fontId="0" fillId="0" borderId="0" xfId="0" applyNumberFormat="1" applyAlignment="1">
      <alignment horizontal="left"/>
    </xf>
    <xf numFmtId="0" fontId="1" fillId="0" borderId="0" xfId="0" applyFont="1" applyAlignment="1">
      <alignment horizontal="left" vertical="top"/>
    </xf>
    <xf numFmtId="0" fontId="1" fillId="0" borderId="0" xfId="0" applyFont="1" applyAlignment="1">
      <alignment vertical="top"/>
    </xf>
    <xf numFmtId="0" fontId="0" fillId="0" borderId="0" xfId="0" applyAlignment="1">
      <alignment vertical="top" wrapText="1"/>
    </xf>
    <xf numFmtId="0" fontId="0" fillId="0" borderId="0" xfId="0"/>
    <xf numFmtId="0" fontId="1" fillId="0" borderId="0" xfId="0" applyFont="1" applyAlignment="1">
      <alignment horizontal="left" vertical="top" wrapText="1"/>
    </xf>
  </cellXfs>
  <cellStyles count="2">
    <cellStyle name="Hyperlink" xfId="1" builtinId="8"/>
    <cellStyle name="Normal" xfId="0" builtinId="0"/>
  </cellStyles>
  <dxfs count="5">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ertAlign val="baseline"/>
        <sz val="11"/>
        <color rgb="FF0563C1"/>
        <name val="Calibri"/>
        <family val="2"/>
        <scheme val="minor"/>
      </font>
      <alignment horizontal="left"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0"/>
        <color rgb="FFFFFFFF"/>
        <name val="Arial"/>
        <charset val="1"/>
        <scheme val="none"/>
      </font>
      <fill>
        <patternFill patternType="solid">
          <fgColor rgb="FF003366"/>
          <bgColor rgb="FF1F4E79"/>
        </patternFill>
      </fill>
      <alignment horizontal="left" vertical="top"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A625854-9461-41F7-94EE-0FCE6C4F7CBE}" name="Table14" displayName="Table14" ref="A7:D20" totalsRowShown="0" headerRowDxfId="4">
  <autoFilter ref="A7:D20" xr:uid="{1A625854-9461-41F7-94EE-0FCE6C4F7CBE}"/>
  <tableColumns count="4">
    <tableColumn id="1" xr3:uid="{E5202741-BC41-47C2-A363-11538A165815}" name="TITLE" dataDxfId="3"/>
    <tableColumn id="2" xr3:uid="{83607C60-4C8D-47AD-AB7A-C5B9E3300A69}" name="Commodity" dataDxfId="2"/>
    <tableColumn id="3" xr3:uid="{D79DCAA9-CC73-4CA9-94F6-06FA09E4A98D}" name="Year" dataDxfId="1"/>
    <tableColumn id="4" xr3:uid="{23E5E98B-FA74-4963-B922-3DE4F517A699}" name="Group" dataDxfId="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_ICE_CREAM" displayName="T_ICE_CREAM" ref="A1:B4" totalsRowShown="0">
  <autoFilter ref="A1:B4" xr:uid="{00000000-0009-0000-0100-000009000000}"/>
  <tableColumns count="2">
    <tableColumn id="1" xr3:uid="{00000000-0010-0000-0800-000001000000}" name="YEAR"/>
    <tableColumn id="2" xr3:uid="{00000000-0010-0000-0800-000002000000}" name="ICE CREAM, LOWFAT - PRODUCTION, MEASURED IN GALLONS"/>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_MILK" displayName="T_MILK" ref="A1:U60" totalsRowShown="0">
  <autoFilter ref="A1:U60" xr:uid="{00000000-0009-0000-0100-00000A000000}"/>
  <tableColumns count="21">
    <tableColumn id="1" xr3:uid="{00000000-0010-0000-0900-000001000000}" name="YEAR"/>
    <tableColumn id="2" xr3:uid="{00000000-0010-0000-0900-000002000000}" name="MILK - FARM USE, MEASURED IN LB"/>
    <tableColumn id="3" xr3:uid="{00000000-0010-0000-0900-000003000000}" name="MILK - FAT TEST, MEASURED IN PCT"/>
    <tableColumn id="4" xr3:uid="{00000000-0010-0000-0900-000004000000}" name="MILK - GROSS INCOME, MEASURED IN $"/>
    <tableColumn id="5" xr3:uid="{00000000-0010-0000-0900-000005000000}" name="MILK - MILKFAT, MEASURED IN $ / LB"/>
    <tableColumn id="6" xr3:uid="{00000000-0010-0000-0900-000006000000}" name="MILK - MILKFAT, MEASURED IN LB"/>
    <tableColumn id="7" xr3:uid="{00000000-0010-0000-0900-000007000000}" name="MILK - MILKFAT, MEASURED IN LB / HEAD"/>
    <tableColumn id="8" xr3:uid="{00000000-0010-0000-0900-000008000000}" name="MILK - PRICE RECEIVED, MEASURED IN $ / CWT"/>
    <tableColumn id="9" xr3:uid="{00000000-0010-0000-0900-000009000000}" name="MILK - PRODUCTION, MEASURED IN $"/>
    <tableColumn id="10" xr3:uid="{00000000-0010-0000-0900-00000A000000}" name="MILK - PRODUCTION, MEASURED IN LB"/>
    <tableColumn id="11" xr3:uid="{00000000-0010-0000-0900-00000B000000}" name="MILK - PRODUCTION, MEASURED IN LB / HEAD"/>
    <tableColumn id="12" xr3:uid="{00000000-0010-0000-0900-00000C000000}" name="MILK - SALES, MEASURED IN $"/>
    <tableColumn id="13" xr3:uid="{00000000-0010-0000-0900-00000D000000}" name="MILK - SALES, MEASURED IN LB"/>
    <tableColumn id="14" xr3:uid="{00000000-0010-0000-0900-00000E000000}" name="MILK, FEED - FARM USE, MEASURED IN LB"/>
    <tableColumn id="15" xr3:uid="{00000000-0010-0000-0900-00000F000000}" name="MILK, FLUID GRADE - FAT TEST, MEASURED IN PCT"/>
    <tableColumn id="16" xr3:uid="{00000000-0010-0000-0900-000010000000}" name="MILK, FLUID GRADE - PRICE RECEIVED, MEASURED IN $ / CWT"/>
    <tableColumn id="17" xr3:uid="{00000000-0010-0000-0900-000011000000}" name="MILK, FLUID GRADE - SALES, MEASURED IN PCT BY TYPE"/>
    <tableColumn id="18" xr3:uid="{00000000-0010-0000-0900-000012000000}" name="MILK, HOME CONSUMPTION - FARM USE, MEASURED IN $"/>
    <tableColumn id="19" xr3:uid="{00000000-0010-0000-0900-000013000000}" name="MILK, HOME CONSUMPTION - FARM USE, MEASURED IN LB"/>
    <tableColumn id="20" xr3:uid="{00000000-0010-0000-0900-000014000000}" name="MILK, MANUFACTURING GRADE - FAT TEST, MEASURED IN PCT"/>
    <tableColumn id="21" xr3:uid="{00000000-0010-0000-0900-000015000000}" name="MILK, MANUFACTURING GRADE - PRICE RECEIVED, MEASURED IN $ / CWT"/>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_RED_MEAT" displayName="T_RED_MEAT" ref="A1:B51" totalsRowShown="0">
  <autoFilter ref="A1:B51" xr:uid="{00000000-0009-0000-0100-00000B000000}"/>
  <tableColumns count="2">
    <tableColumn id="1" xr3:uid="{00000000-0010-0000-0A00-000001000000}" name="YEAR"/>
    <tableColumn id="2" xr3:uid="{00000000-0010-0000-0A00-000002000000}" name="RED MEAT, SLAUGHTER, COMMERCIAL - PRODUCTION, MEASURED IN LB"/>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_SHEEP" displayName="T_SHEEP" ref="A1:G34" totalsRowShown="0">
  <autoFilter ref="A1:G34" xr:uid="{00000000-0009-0000-0100-00000C000000}"/>
  <tableColumns count="7">
    <tableColumn id="1" xr3:uid="{00000000-0010-0000-0B00-000001000000}" name="YEAR"/>
    <tableColumn id="2" xr3:uid="{00000000-0010-0000-0B00-000002000000}" name="SHEEP, INCL LAMBS, SLAUGHTER, COMMERCIAL - SLAUGHTERED, MEASURED IN HEAD"/>
    <tableColumn id="3" xr3:uid="{00000000-0010-0000-0B00-000003000000}" name="SHEEP, INCL LAMBS, SLAUGHTER, COMMERCIAL - SLAUGHTERED, MEASURED IN LB / HEAD, LIVE BASIS"/>
    <tableColumn id="4" xr3:uid="{00000000-0010-0000-0B00-000004000000}" name="SHEEP, INCL LAMBS, SLAUGHTER, COMMERCIAL - SLAUGHTERED, MEASURED IN LB, LIVE BASIS"/>
    <tableColumn id="5" xr3:uid="{00000000-0010-0000-0B00-000005000000}" name="SHEEP, INCL LAMBS, SLAUGHTER, COMMERCIAL, FI - SLAUGHTERED, MEASURED IN HEAD"/>
    <tableColumn id="6" xr3:uid="{00000000-0010-0000-0B00-000006000000}" name="SHEEP, LAMBS &amp; YEARLINGS, SLAUGHTER, COMMERCIAL, FI - SLAUGHTERED, MEASURED IN HEAD"/>
    <tableColumn id="7" xr3:uid="{00000000-0010-0000-0B00-000007000000}" name="SHEEP, MATURE, SLAUGHTER, COMMERCIAL, FI - SLAUGHTERED, MEASURED IN HEAD"/>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_SHERBET" displayName="T_SHERBET" ref="A1:B2" totalsRowShown="0">
  <autoFilter ref="A1:B2" xr:uid="{00000000-0009-0000-0100-00000D000000}"/>
  <tableColumns count="2">
    <tableColumn id="1" xr3:uid="{00000000-0010-0000-0C00-000001000000}" name="YEAR"/>
    <tableColumn id="2" xr3:uid="{00000000-0010-0000-0C00-000002000000}" name="SHERBET - PRODUCTION, MEASURED IN GALLON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_BISON" displayName="T_BISON" ref="A1:B15" totalsRowShown="0">
  <autoFilter ref="A1:B15" xr:uid="{00000000-0009-0000-0100-000001000000}"/>
  <tableColumns count="2">
    <tableColumn id="1" xr3:uid="{00000000-0010-0000-0000-000001000000}" name="YEAR"/>
    <tableColumn id="2" xr3:uid="{00000000-0010-0000-0000-000002000000}" name="BISON, SLAUGHTER, COMMERCIAL, FI - SLAUGHTERED, MEASURED IN HEAD"/>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_CATTLE" displayName="T_CATTLE" ref="A1:BB68" totalsRowShown="0">
  <autoFilter ref="A1:BB68" xr:uid="{00000000-0009-0000-0100-000002000000}"/>
  <tableColumns count="54">
    <tableColumn id="1" xr3:uid="{00000000-0010-0000-0100-000001000000}" name="YEAR"/>
    <tableColumn id="2" xr3:uid="{00000000-0010-0000-0100-000002000000}" name="CATTLE - CALF CROP, MEASURED IN HEAD"/>
    <tableColumn id="3" xr3:uid="{00000000-0010-0000-0100-000003000000}" name="CATTLE, (EXCL CALVES) - LOSS, DEATH, MEASURED IN HEAD"/>
    <tableColumn id="4" xr3:uid="{00000000-0010-0000-0100-000004000000}" name="CATTLE, (EXCL CALVES) - PRICE RECEIVED, MEASURED IN $ / CWT"/>
    <tableColumn id="5" xr3:uid="{00000000-0010-0000-0100-000005000000}" name="CATTLE, (EXCL CALVES), (EXCL INTER-FARM IN-STATE) - SALES, MEASURED IN HEAD"/>
    <tableColumn id="6" xr3:uid="{00000000-0010-0000-0100-000006000000}" name="CATTLE, BULLS, GE 500 LBS - INVENTORY"/>
    <tableColumn id="7" xr3:uid="{00000000-0010-0000-0100-000007000000}" name="CATTLE, BULLS, SLAUGHTER, COMMERCIAL, FI - SLAUGHTERED, MEASURED IN HEAD"/>
    <tableColumn id="8" xr3:uid="{00000000-0010-0000-0100-000008000000}" name="CATTLE, CALVES - INVENTORY"/>
    <tableColumn id="9" xr3:uid="{00000000-0010-0000-0100-000009000000}" name="CATTLE, CALVES - LOSS, DEATH, MEASURED IN HEAD"/>
    <tableColumn id="10" xr3:uid="{00000000-0010-0000-0100-00000A000000}" name="CATTLE, CALVES - PRICE RECEIVED, MEASURED IN $ / CWT"/>
    <tableColumn id="11" xr3:uid="{00000000-0010-0000-0100-00000B000000}" name="CATTLE, CALVES, (EXCL INTER-FARM IN-STATE) - SALES, MEASURED IN HEAD"/>
    <tableColumn id="12" xr3:uid="{00000000-0010-0000-0100-00000C000000}" name="CATTLE, CALVES, SLAUGHTER, COMMERCIAL - SLAUGHTERED, MEASURED IN HEAD"/>
    <tableColumn id="13" xr3:uid="{00000000-0010-0000-0100-00000D000000}" name="CATTLE, CALVES, SLAUGHTER, COMMERCIAL - SLAUGHTERED, MEASURED IN LB / HEAD, LIVE BASIS"/>
    <tableColumn id="14" xr3:uid="{00000000-0010-0000-0100-00000E000000}" name="CATTLE, CALVES, SLAUGHTER, COMMERCIAL - SLAUGHTERED, MEASURED IN LB, LIVE BASIS"/>
    <tableColumn id="15" xr3:uid="{00000000-0010-0000-0100-00000F000000}" name="CATTLE, CALVES, SLAUGHTER, COMMERCIAL, FI - SLAUGHTERED, MEASURED IN HEAD"/>
    <tableColumn id="16" xr3:uid="{00000000-0010-0000-0100-000010000000}" name="CATTLE, COWS - INVENTORY"/>
    <tableColumn id="17" xr3:uid="{00000000-0010-0000-0100-000011000000}" name="CATTLE, COWS - PRICE RECEIVED, MEASURED IN $ / CWT"/>
    <tableColumn id="18" xr3:uid="{00000000-0010-0000-0100-000012000000}" name="CATTLE, COWS, (EXCL MILK), SLAUGHTER, COMMERCIAL, FI - SLAUGHTERED, MEASURED IN HEAD"/>
    <tableColumn id="19" xr3:uid="{00000000-0010-0000-0100-000013000000}" name="CATTLE, COWS, BEEF - INVENTORY"/>
    <tableColumn id="20" xr3:uid="{00000000-0010-0000-0100-000014000000}" name="CATTLE, COWS, BEEF - OPERATIONS WITH INVENTORY"/>
    <tableColumn id="21" xr3:uid="{00000000-0010-0000-0100-000015000000}" name="CATTLE, COWS, MILK - INVENTORY"/>
    <tableColumn id="22" xr3:uid="{00000000-0010-0000-0100-000016000000}" name="CATTLE, COWS, MILK - INVENTORY, AVG, MEASURED IN HEAD"/>
    <tableColumn id="23" xr3:uid="{00000000-0010-0000-0100-000017000000}" name="CATTLE, COWS, MILK - OPERATIONS WITH INVENTORY"/>
    <tableColumn id="24" xr3:uid="{00000000-0010-0000-0100-000018000000}" name="CATTLE, COWS, MILK - PRICE RECEIVED, MEASURED IN $ / HEAD"/>
    <tableColumn id="25" xr3:uid="{00000000-0010-0000-0100-000019000000}" name="CATTLE, COWS, MILK, LICENSED HERD - OPERATIONS WITH INVENTORY, AVG"/>
    <tableColumn id="26" xr3:uid="{00000000-0010-0000-0100-00001A000000}" name="CATTLE, COWS, MILK, SLAUGHTER, COMMERCIAL, FI - SLAUGHTERED, MEASURED IN HEAD"/>
    <tableColumn id="27" xr3:uid="{00000000-0010-0000-0100-00001B000000}" name="CATTLE, COWS, SLAUGHTER, COMMERCIAL, FI - SLAUGHTERED, MEASURED IN HEAD"/>
    <tableColumn id="28" xr3:uid="{00000000-0010-0000-0100-00001C000000}" name="CATTLE, GE 500 LBS - PRICE RECEIVED, MEASURED IN $ / CWT"/>
    <tableColumn id="29" xr3:uid="{00000000-0010-0000-0100-00001D000000}" name="CATTLE, GE 500 LBS, SLAUGHTER, COMMERCIAL - SLAUGHTERED, MEASURED IN HEAD"/>
    <tableColumn id="30" xr3:uid="{00000000-0010-0000-0100-00001E000000}" name="CATTLE, GE 500 LBS, SLAUGHTER, COMMERCIAL - SLAUGHTERED, MEASURED IN LB / HEAD, LIVE BASIS"/>
    <tableColumn id="31" xr3:uid="{00000000-0010-0000-0100-00001F000000}" name="CATTLE, GE 500 LBS, SLAUGHTER, COMMERCIAL - SLAUGHTERED, MEASURED IN LB, LIVE BASIS"/>
    <tableColumn id="32" xr3:uid="{00000000-0010-0000-0100-000020000000}" name="CATTLE, GE 500 LBS, SLAUGHTER, COMMERCIAL, FI - SLAUGHTERED, MEASURED IN HEAD"/>
    <tableColumn id="33" xr3:uid="{00000000-0010-0000-0100-000021000000}" name="CATTLE, HEIFERS, GE 500 LBS, (EXCL REPLACEMENT) - INVENTORY"/>
    <tableColumn id="34" xr3:uid="{00000000-0010-0000-0100-000022000000}" name="CATTLE, HEIFERS, GE 500 LBS, BEEF REPLACEMENT - INVENTORY"/>
    <tableColumn id="35" xr3:uid="{00000000-0010-0000-0100-000023000000}" name="CATTLE, HEIFERS, GE 500 LBS, MILK REPLACEMENT - INVENTORY"/>
    <tableColumn id="36" xr3:uid="{00000000-0010-0000-0100-000024000000}" name="CATTLE, HEIFERS, SLAUGHTER, COMMERCIAL, FI - SLAUGHTERED, MEASURED IN HEAD"/>
    <tableColumn id="37" xr3:uid="{00000000-0010-0000-0100-000025000000}" name="CATTLE, INCL CALVES - GROSS INCOME, MEASURED IN $"/>
    <tableColumn id="38" xr3:uid="{00000000-0010-0000-0100-000026000000}" name="CATTLE, INCL CALVES - INVENTORY"/>
    <tableColumn id="39" xr3:uid="{00000000-0010-0000-0100-000027000000}" name="CATTLE, INCL CALVES - INVENTORY, MEASURED IN $"/>
    <tableColumn id="40" xr3:uid="{00000000-0010-0000-0100-000028000000}" name="CATTLE, INCL CALVES - INVENTORY, MEASURED IN $ / HEAD"/>
    <tableColumn id="41" xr3:uid="{00000000-0010-0000-0100-000029000000}" name="CATTLE, INCL CALVES - OPERATIONS WITH INVENTORY"/>
    <tableColumn id="42" xr3:uid="{00000000-0010-0000-0100-00002A000000}" name="CATTLE, INCL CALVES - PRODUCTION, MEASURED IN $"/>
    <tableColumn id="43" xr3:uid="{00000000-0010-0000-0100-00002B000000}" name="CATTLE, INCL CALVES - PRODUCTION, MEASURED IN LB"/>
    <tableColumn id="44" xr3:uid="{00000000-0010-0000-0100-00002C000000}" name="CATTLE, INCL CALVES - SALES, MEASURED IN HEAD"/>
    <tableColumn id="45" xr3:uid="{00000000-0010-0000-0100-00002D000000}" name="CATTLE, INCL CALVES - SHIPMENTS IN, MEASURED IN HEAD"/>
    <tableColumn id="46" xr3:uid="{00000000-0010-0000-0100-00002E000000}" name="CATTLE, INCL CALVES, (EXCL INTER-FARM IN-STATE) - SALES, MEASURED IN $"/>
    <tableColumn id="47" xr3:uid="{00000000-0010-0000-0100-00002F000000}" name="CATTLE, INCL CALVES, (EXCL INTER-FARM IN-STATE) - SALES, MEASURED IN LB"/>
    <tableColumn id="48" xr3:uid="{00000000-0010-0000-0100-000030000000}" name="CATTLE, INCL CALVES, HOME CONSUMPTION - VALUE, MEASURED IN $"/>
    <tableColumn id="49" xr3:uid="{00000000-0010-0000-0100-000031000000}" name="CATTLE, INCL CALVES, SLAUGHTER, ON FARM - SLAUGHTERED, MEASURED IN HEAD"/>
    <tableColumn id="50" xr3:uid="{00000000-0010-0000-0100-000032000000}" name="CATTLE, ON FEED - INVENTORY"/>
    <tableColumn id="51" xr3:uid="{00000000-0010-0000-0100-000033000000}" name="CATTLE, ON FEED - SALES FOR SLAUGHTER, MEASURED IN HEAD"/>
    <tableColumn id="52" xr3:uid="{00000000-0010-0000-0100-000034000000}" name="CATTLE, STEERS &amp; HEIFERS, GE 500 LBS - PRICE RECEIVED, MEASURED IN $ / CWT"/>
    <tableColumn id="53" xr3:uid="{00000000-0010-0000-0100-000035000000}" name="CATTLE, STEERS, GE 500 LBS - INVENTORY"/>
    <tableColumn id="54" xr3:uid="{00000000-0010-0000-0100-000036000000}" name="CATTLE, STEERS, SLAUGHTER, COMMERCIAL, FI - SLAUGHTERED, MEASURED IN HEAD"/>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CHICKENS" displayName="T_CHICKENS" ref="A1:R39" totalsRowShown="0">
  <autoFilter ref="A1:R39" xr:uid="{00000000-0009-0000-0100-000003000000}"/>
  <tableColumns count="18">
    <tableColumn id="1" xr3:uid="{00000000-0010-0000-0200-000001000000}" name="YEAR"/>
    <tableColumn id="2" xr3:uid="{00000000-0010-0000-0200-000002000000}" name="CHICKENS, (EXCL BROILERS) - INVENTORY"/>
    <tableColumn id="3" xr3:uid="{00000000-0010-0000-0200-000003000000}" name="CHICKENS, (EXCL BROILERS) - INVENTORY, MEASURED IN $"/>
    <tableColumn id="4" xr3:uid="{00000000-0010-0000-0200-000004000000}" name="CHICKENS, (EXCL BROILERS) - INVENTORY, MEASURED IN $ / HEAD"/>
    <tableColumn id="5" xr3:uid="{00000000-0010-0000-0200-000005000000}" name="CHICKENS, (EXCL BROILERS) - LOSS, DEATH &amp; RENDERED, MEASURED IN HEAD"/>
    <tableColumn id="6" xr3:uid="{00000000-0010-0000-0200-000006000000}" name="CHICKENS, (EXCL BROILERS) - PRICE RECEIVED, MEASURED IN $ / LB"/>
    <tableColumn id="7" xr3:uid="{00000000-0010-0000-0200-000007000000}" name="CHICKENS, (EXCL BROILERS) - SALES FOR SLAUGHTER, MEASURED IN $"/>
    <tableColumn id="8" xr3:uid="{00000000-0010-0000-0200-000008000000}" name="CHICKENS, (EXCL BROILERS) - SALES FOR SLAUGHTER, MEASURED IN HEAD"/>
    <tableColumn id="9" xr3:uid="{00000000-0010-0000-0200-000009000000}" name="CHICKENS, (EXCL BROILERS) - SALES FOR SLAUGHTER, MEASURED IN LB, LIVE BASIS"/>
    <tableColumn id="10" xr3:uid="{00000000-0010-0000-0200-00000A000000}" name="CHICKENS, BROILERS - PRICE RECEIVED, MEASURED IN $ / LB"/>
    <tableColumn id="11" xr3:uid="{00000000-0010-0000-0200-00000B000000}" name="CHICKENS, LAYERS - BEING MOLTED, MEASURED IN PCT OF INVENTORY"/>
    <tableColumn id="12" xr3:uid="{00000000-0010-0000-0200-00000C000000}" name="CHICKENS, LAYERS - INVENTORY"/>
    <tableColumn id="13" xr3:uid="{00000000-0010-0000-0200-00000D000000}" name="CHICKENS, LAYERS - INVENTORY, AVG, MEASURED IN HEAD"/>
    <tableColumn id="14" xr3:uid="{00000000-0010-0000-0200-00000E000000}" name="CHICKENS, LAYERS - MOLT COMPLETED, MEASURED IN PCT OF INVENTORY"/>
    <tableColumn id="15" xr3:uid="{00000000-0010-0000-0200-00000F000000}" name="CHICKENS, LAYERS - RATE OF LAY, MEASURED IN EGGS / 100 LAYER"/>
    <tableColumn id="16" xr3:uid="{00000000-0010-0000-0200-000010000000}" name="CHICKENS, LAYERS - RATE OF LAY, MEASURED IN EGGS / LAYER"/>
    <tableColumn id="17" xr3:uid="{00000000-0010-0000-0200-000011000000}" name="CHICKENS, PULLETS, REPLACEMENT - INVENTORY"/>
    <tableColumn id="18" xr3:uid="{00000000-0010-0000-0200-000012000000}" name="CHICKENS, ROOSTERS &amp; OTHER - INVENTOR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_DAIRY_PRODUCT_TOTALS" displayName="T_DAIRY_PRODUCT_TOTALS" ref="A1:B56" totalsRowShown="0">
  <autoFilter ref="A1:B56" xr:uid="{00000000-0009-0000-0100-000004000000}"/>
  <tableColumns count="2">
    <tableColumn id="1" xr3:uid="{00000000-0010-0000-0300-000001000000}" name="YEAR"/>
    <tableColumn id="2" xr3:uid="{00000000-0010-0000-0300-000002000000}" name="DAIRY PRODUCT TOTALS - PRODUCTION, MEASURED IN PLANT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_EGGS" displayName="T_EGGS" ref="A1:E39" totalsRowShown="0">
  <autoFilter ref="A1:E39" xr:uid="{00000000-0009-0000-0100-000005000000}"/>
  <tableColumns count="5">
    <tableColumn id="1" xr3:uid="{00000000-0010-0000-0400-000001000000}" name="YEAR"/>
    <tableColumn id="2" xr3:uid="{00000000-0010-0000-0400-000002000000}" name="EGGS - PRODUCTION, MEASURED IN $"/>
    <tableColumn id="3" xr3:uid="{00000000-0010-0000-0400-000003000000}" name="EGGS - PRODUCTION, MEASURED IN EGGS"/>
    <tableColumn id="4" xr3:uid="{00000000-0010-0000-0400-000004000000}" name="EGGS, HATCHING - PRODUCTION, MEASURED IN EGGS"/>
    <tableColumn id="5" xr3:uid="{00000000-0010-0000-0400-000005000000}" name="EGGS, TABLE - PRODUCTION, MEASURED IN EGGS"/>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_GOATS" displayName="T_GOATS" ref="A1:C18" totalsRowShown="0">
  <autoFilter ref="A1:C18" xr:uid="{00000000-0009-0000-0100-000006000000}"/>
  <tableColumns count="3">
    <tableColumn id="1" xr3:uid="{00000000-0010-0000-0500-000001000000}" name="YEAR"/>
    <tableColumn id="2" xr3:uid="{00000000-0010-0000-0500-000002000000}" name="GOATS, MEAT &amp; OTHER - INVENTORY"/>
    <tableColumn id="3" xr3:uid="{00000000-0010-0000-0500-000003000000}" name="GOATS, SLAUGHTER, COMMERCIAL, FI - SLAUGHTERED, MEASURED IN HEAD"/>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_HOGS" displayName="T_HOGS" ref="A1:AQ68" totalsRowShown="0">
  <autoFilter ref="A1:AQ68" xr:uid="{00000000-0009-0000-0100-000007000000}"/>
  <tableColumns count="43">
    <tableColumn id="1" xr3:uid="{00000000-0010-0000-0600-000001000000}" name="YEAR"/>
    <tableColumn id="2" xr3:uid="{00000000-0010-0000-0600-000002000000}" name="HOGS - GROSS INCOME, MEASURED IN $"/>
    <tableColumn id="3" xr3:uid="{00000000-0010-0000-0600-000003000000}" name="HOGS - INVENTORY"/>
    <tableColumn id="4" xr3:uid="{00000000-0010-0000-0600-000004000000}" name="HOGS - INVENTORY, MEASURED IN $"/>
    <tableColumn id="5" xr3:uid="{00000000-0010-0000-0600-000005000000}" name="HOGS - INVENTORY, MEASURED IN $ / HEAD"/>
    <tableColumn id="6" xr3:uid="{00000000-0010-0000-0600-000006000000}" name="HOGS - LITTER RATE, MEASURED IN PIGS / LITTER"/>
    <tableColumn id="7" xr3:uid="{00000000-0010-0000-0600-000007000000}" name="HOGS - LOSS, DEATH, MEASURED IN HEAD"/>
    <tableColumn id="8" xr3:uid="{00000000-0010-0000-0600-000008000000}" name="HOGS - OPERATIONS WITH INVENTORY"/>
    <tableColumn id="9" xr3:uid="{00000000-0010-0000-0600-000009000000}" name="HOGS - PIG CROP, MEASURED IN HEAD"/>
    <tableColumn id="10" xr3:uid="{00000000-0010-0000-0600-00000A000000}" name="HOGS - PRICE RECEIVED, MEASURED IN $ / CWT"/>
    <tableColumn id="11" xr3:uid="{00000000-0010-0000-0600-00000B000000}" name="HOGS - PRODUCTION, MEASURED IN $"/>
    <tableColumn id="12" xr3:uid="{00000000-0010-0000-0600-00000C000000}" name="HOGS - PRODUCTION, MEASURED IN LB"/>
    <tableColumn id="13" xr3:uid="{00000000-0010-0000-0600-00000D000000}" name="HOGS - SALES, MEASURED IN HEAD"/>
    <tableColumn id="14" xr3:uid="{00000000-0010-0000-0600-00000E000000}" name="HOGS - SHIPMENTS IN, MEASURED IN HEAD"/>
    <tableColumn id="15" xr3:uid="{00000000-0010-0000-0600-00000F000000}" name="HOGS, (EXCL INTER-FARM IN-STATE) - SALES, MEASURED IN $"/>
    <tableColumn id="16" xr3:uid="{00000000-0010-0000-0600-000010000000}" name="HOGS, (EXCL INTER-FARM IN-STATE) - SALES, MEASURED IN HEAD"/>
    <tableColumn id="17" xr3:uid="{00000000-0010-0000-0600-000011000000}" name="HOGS, (EXCL INTER-FARM IN-STATE) - SALES, MEASURED IN LB"/>
    <tableColumn id="18" xr3:uid="{00000000-0010-0000-0600-000012000000}" name="HOGS, (EXCL SOWS), GE 6 MONTHS - INVENTORY"/>
    <tableColumn id="19" xr3:uid="{00000000-0010-0000-0600-000013000000}" name="HOGS, BARROWS &amp; GILTS - PRICE RECEIVED, MEASURED IN $ / CWT"/>
    <tableColumn id="20" xr3:uid="{00000000-0010-0000-0600-000014000000}" name="HOGS, BARROWS &amp; GILTS, SLAUGHTER, COMMERCIAL, FI - SLAUGHTERED, MEASURED IN HEAD"/>
    <tableColumn id="21" xr3:uid="{00000000-0010-0000-0600-000015000000}" name="HOGS, BOARS, SLAUGHTER, COMMERCIAL, FI - SLAUGHTERED, MEASURED IN HEAD"/>
    <tableColumn id="22" xr3:uid="{00000000-0010-0000-0600-000016000000}" name="HOGS, BREEDING - INVENTORY"/>
    <tableColumn id="23" xr3:uid="{00000000-0010-0000-0600-000017000000}" name="HOGS, GE 6 MONTHS - INVENTORY"/>
    <tableColumn id="24" xr3:uid="{00000000-0010-0000-0600-000018000000}" name="HOGS, HOME CONSUMPTION - VALUE, MEASURED IN $"/>
    <tableColumn id="25" xr3:uid="{00000000-0010-0000-0600-000019000000}" name="HOGS, LT 6 MONTHS - INVENTORY"/>
    <tableColumn id="26" xr3:uid="{00000000-0010-0000-0600-00001A000000}" name="HOGS, MARKET - INVENTORY"/>
    <tableColumn id="27" xr3:uid="{00000000-0010-0000-0600-00001B000000}" name="HOGS, MARKET, 120 TO 179 LBS - INVENTORY"/>
    <tableColumn id="28" xr3:uid="{00000000-0010-0000-0600-00001C000000}" name="HOGS, MARKET, 180 TO 219 LBS - INVENTORY"/>
    <tableColumn id="29" xr3:uid="{00000000-0010-0000-0600-00001D000000}" name="HOGS, MARKET, 50 TO 119 LBS - INVENTORY"/>
    <tableColumn id="30" xr3:uid="{00000000-0010-0000-0600-00001E000000}" name="HOGS, MARKET, 60 TO 119 LBS - INVENTORY"/>
    <tableColumn id="31" xr3:uid="{00000000-0010-0000-0600-00001F000000}" name="HOGS, MARKET, GE 180 LBS - INVENTORY"/>
    <tableColumn id="32" xr3:uid="{00000000-0010-0000-0600-000020000000}" name="HOGS, MARKET, GE 220 LBS - INVENTORY"/>
    <tableColumn id="33" xr3:uid="{00000000-0010-0000-0600-000021000000}" name="HOGS, MARKET, LT 50 LBS - INVENTORY"/>
    <tableColumn id="34" xr3:uid="{00000000-0010-0000-0600-000022000000}" name="HOGS, MARKET, LT 60 LBS - INVENTORY"/>
    <tableColumn id="35" xr3:uid="{00000000-0010-0000-0600-000023000000}" name="HOGS, SLAUGHTER, COMMERCIAL - SLAUGHTERED, MEASURED IN HEAD"/>
    <tableColumn id="36" xr3:uid="{00000000-0010-0000-0600-000024000000}" name="HOGS, SLAUGHTER, COMMERCIAL - SLAUGHTERED, MEASURED IN LB / HEAD, LIVE BASIS"/>
    <tableColumn id="37" xr3:uid="{00000000-0010-0000-0600-000025000000}" name="HOGS, SLAUGHTER, COMMERCIAL - SLAUGHTERED, MEASURED IN LB, LIVE BASIS"/>
    <tableColumn id="38" xr3:uid="{00000000-0010-0000-0600-000026000000}" name="HOGS, SLAUGHTER, COMMERCIAL, FI - SLAUGHTERED, MEASURED IN HEAD"/>
    <tableColumn id="39" xr3:uid="{00000000-0010-0000-0600-000027000000}" name="HOGS, SLAUGHTER, ON FARM - SLAUGHTERED, MEASURED IN HEAD"/>
    <tableColumn id="40" xr3:uid="{00000000-0010-0000-0600-000028000000}" name="HOGS, SOWS - FARROWED, MEASURED IN HEAD"/>
    <tableColumn id="41" xr3:uid="{00000000-0010-0000-0600-000029000000}" name="HOGS, SOWS - PRICE RECEIVED, MEASURED IN $ / CWT"/>
    <tableColumn id="42" xr3:uid="{00000000-0010-0000-0600-00002A000000}" name="HOGS, SOWS, GE 6 MONTHS - INVENTORY"/>
    <tableColumn id="43" xr3:uid="{00000000-0010-0000-0600-00002B000000}" name="HOGS, SOWS, SLAUGHTER, COMMERCIAL, FI - SLAUGHTERED, MEASURED IN HEAD"/>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_HONEY" displayName="T_HONEY" ref="A1:T36" totalsRowShown="0">
  <autoFilter ref="A1:T36" xr:uid="{00000000-0009-0000-0100-000008000000}"/>
  <tableColumns count="20">
    <tableColumn id="1" xr3:uid="{00000000-0010-0000-0700-000001000000}" name="YEAR"/>
    <tableColumn id="2" xr3:uid="{00000000-0010-0000-0700-000002000000}" name="HONEY - PRICE RECEIVED, MEASURED IN $ / LB"/>
    <tableColumn id="3" xr3:uid="{00000000-0010-0000-0700-000003000000}" name="HONEY - PRICE RECEIVED, MEASURED IN CENTS / LB"/>
    <tableColumn id="4" xr3:uid="{00000000-0010-0000-0700-000004000000}" name="HONEY - PRODUCTION, MEASURED IN $"/>
    <tableColumn id="5" xr3:uid="{00000000-0010-0000-0700-000005000000}" name="HONEY - PRODUCTION, MEASURED IN LB"/>
    <tableColumn id="6" xr3:uid="{00000000-0010-0000-0700-000006000000}" name="HONEY - PRODUCTION, MEASURED IN LB / COLONY"/>
    <tableColumn id="7" xr3:uid="{00000000-0010-0000-0700-000007000000}" name="HONEY - STOCKS, MEASURED IN LB"/>
    <tableColumn id="8" xr3:uid="{00000000-0010-0000-0700-000008000000}" name="HONEY, BEE COLONIES - ADDED &amp; REPLACED, MEASURED IN COLONIES"/>
    <tableColumn id="9" xr3:uid="{00000000-0010-0000-0700-000009000000}" name="HONEY, BEE COLONIES - INVENTORY, MAX, MEASURED IN COLONIES"/>
    <tableColumn id="10" xr3:uid="{00000000-0010-0000-0700-00000A000000}" name="HONEY, BEE COLONIES - INVENTORY, MEASURED IN COLONIES"/>
    <tableColumn id="11" xr3:uid="{00000000-0010-0000-0700-00000B000000}" name="HONEY, BEE COLONIES - LOSS, DEADOUT, MEASURED IN COLONIES"/>
    <tableColumn id="12" xr3:uid="{00000000-0010-0000-0700-00000C000000}" name="HONEY, BEE COLONIES - LOSS, DEADOUT, MEASURED IN PCT OF COLONIES"/>
    <tableColumn id="13" xr3:uid="{00000000-0010-0000-0700-00000D000000}" name="HONEY, BEE COLONIES, AFFECTED BY DISEASE - INVENTORY, MEASURED IN PCT OF COLONIES"/>
    <tableColumn id="14" xr3:uid="{00000000-0010-0000-0700-00000E000000}" name="HONEY, BEE COLONIES, AFFECTED BY OTHER CAUSES - INVENTORY, MEASURED IN PCT OF COLONIES"/>
    <tableColumn id="15" xr3:uid="{00000000-0010-0000-0700-00000F000000}" name="HONEY, BEE COLONIES, AFFECTED BY PESTICIDES - INVENTORY, MEASURED IN PCT OF COLONIES"/>
    <tableColumn id="16" xr3:uid="{00000000-0010-0000-0700-000010000000}" name="HONEY, BEE COLONIES, AFFECTED BY PESTS ((EXCL VARROA MITES)) - INVENTORY, MEASURED IN PCT OF COLONIES"/>
    <tableColumn id="17" xr3:uid="{00000000-0010-0000-0700-000011000000}" name="HONEY, BEE COLONIES, AFFECTED BY UNKNOWN CAUSES - INVENTORY, MEASURED IN PCT OF COLONIES"/>
    <tableColumn id="18" xr3:uid="{00000000-0010-0000-0700-000012000000}" name="HONEY, BEE COLONIES, AFFECTED BY VARROA MITES - INVENTORY, MEASURED IN PCT OF COLONIES"/>
    <tableColumn id="19" xr3:uid="{00000000-0010-0000-0700-000013000000}" name="HONEY, BEE COLONIES, RENOVATED - INVENTORY, MEASURED IN COLONIES"/>
    <tableColumn id="20" xr3:uid="{00000000-0010-0000-0700-000014000000}" name="HONEY, BEE COLONIES, RENOVATED - INVENTORY, MEASURED IN PCT OF COLONI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25"/>
  <sheetViews>
    <sheetView tabSelected="1" zoomScaleNormal="100" workbookViewId="0">
      <selection activeCell="I15" sqref="I15"/>
    </sheetView>
  </sheetViews>
  <sheetFormatPr defaultColWidth="8.7109375" defaultRowHeight="15" x14ac:dyDescent="0.25"/>
  <cols>
    <col min="1" max="1" width="15.140625" customWidth="1"/>
    <col min="2" max="2" width="30.5703125" customWidth="1"/>
    <col min="3" max="3" width="16.85546875" customWidth="1"/>
    <col min="4" max="4" width="28.140625" customWidth="1"/>
  </cols>
  <sheetData>
    <row r="1" spans="1:4" x14ac:dyDescent="0.25">
      <c r="A1" s="3" t="s">
        <v>189</v>
      </c>
      <c r="B1" s="3" t="s">
        <v>190</v>
      </c>
      <c r="C1" s="4"/>
    </row>
    <row r="2" spans="1:4" x14ac:dyDescent="0.25">
      <c r="A2" s="3" t="s">
        <v>191</v>
      </c>
      <c r="B2" s="3" t="s">
        <v>206</v>
      </c>
      <c r="C2" s="4"/>
    </row>
    <row r="3" spans="1:4" x14ac:dyDescent="0.25">
      <c r="A3" s="3" t="s">
        <v>192</v>
      </c>
      <c r="B3" s="3" t="s">
        <v>193</v>
      </c>
      <c r="C3" s="4"/>
    </row>
    <row r="4" spans="1:4" x14ac:dyDescent="0.25">
      <c r="A4" s="3" t="s">
        <v>199</v>
      </c>
      <c r="B4" s="3" t="s">
        <v>202</v>
      </c>
      <c r="C4" s="4"/>
    </row>
    <row r="5" spans="1:4" x14ac:dyDescent="0.25">
      <c r="A5" s="3" t="s">
        <v>200</v>
      </c>
      <c r="B5" s="3" t="s">
        <v>201</v>
      </c>
    </row>
    <row r="7" spans="1:4" x14ac:dyDescent="0.25">
      <c r="A7" s="5" t="s">
        <v>195</v>
      </c>
      <c r="B7" s="7" t="s">
        <v>0</v>
      </c>
      <c r="C7" s="7" t="s">
        <v>198</v>
      </c>
      <c r="D7" s="7" t="s">
        <v>1</v>
      </c>
    </row>
    <row r="8" spans="1:4" x14ac:dyDescent="0.25">
      <c r="A8" s="6">
        <v>1</v>
      </c>
      <c r="B8" s="8" t="str">
        <f>HYPERLINK("#'BISON'!A1","BISON")</f>
        <v>BISON</v>
      </c>
      <c r="C8" s="9" t="s">
        <v>2</v>
      </c>
      <c r="D8" s="9" t="s">
        <v>3</v>
      </c>
    </row>
    <row r="9" spans="1:4" x14ac:dyDescent="0.25">
      <c r="A9" s="6">
        <v>2</v>
      </c>
      <c r="B9" s="8" t="str">
        <f>HYPERLINK("#'CATTLE'!A1","CATTLE")</f>
        <v>CATTLE</v>
      </c>
      <c r="C9" s="9" t="s">
        <v>4</v>
      </c>
      <c r="D9" s="9" t="s">
        <v>5</v>
      </c>
    </row>
    <row r="10" spans="1:4" x14ac:dyDescent="0.25">
      <c r="A10" s="6">
        <v>3</v>
      </c>
      <c r="B10" s="8" t="str">
        <f>HYPERLINK("#'CHICKENS'!A1","CHICKENS")</f>
        <v>CHICKENS</v>
      </c>
      <c r="C10" s="9" t="s">
        <v>6</v>
      </c>
      <c r="D10" s="9" t="s">
        <v>7</v>
      </c>
    </row>
    <row r="11" spans="1:4" x14ac:dyDescent="0.25">
      <c r="A11" s="6">
        <v>4</v>
      </c>
      <c r="B11" s="8" t="str">
        <f>HYPERLINK("#'DAIRY PRODUCT TOTALS'!A1","DAIRY PRODUCT TOTALS")</f>
        <v>DAIRY PRODUCT TOTALS</v>
      </c>
      <c r="C11" s="9" t="s">
        <v>8</v>
      </c>
      <c r="D11" s="9" t="s">
        <v>9</v>
      </c>
    </row>
    <row r="12" spans="1:4" x14ac:dyDescent="0.25">
      <c r="A12" s="6">
        <v>5</v>
      </c>
      <c r="B12" s="8" t="str">
        <f>HYPERLINK("#'EGGS'!A1","EGGS")</f>
        <v>EGGS</v>
      </c>
      <c r="C12" s="9" t="s">
        <v>6</v>
      </c>
      <c r="D12" s="9" t="s">
        <v>7</v>
      </c>
    </row>
    <row r="13" spans="1:4" x14ac:dyDescent="0.25">
      <c r="A13" s="6">
        <v>6</v>
      </c>
      <c r="B13" s="8" t="str">
        <f>HYPERLINK("#'GOATS'!A1","GOATS")</f>
        <v>GOATS</v>
      </c>
      <c r="C13" s="9" t="s">
        <v>10</v>
      </c>
      <c r="D13" s="9" t="s">
        <v>5</v>
      </c>
    </row>
    <row r="14" spans="1:4" x14ac:dyDescent="0.25">
      <c r="A14" s="6">
        <v>7</v>
      </c>
      <c r="B14" s="8" t="str">
        <f>HYPERLINK("#'HOGS'!A1","HOGS")</f>
        <v>HOGS</v>
      </c>
      <c r="C14" s="9" t="s">
        <v>4</v>
      </c>
      <c r="D14" s="9" t="s">
        <v>5</v>
      </c>
    </row>
    <row r="15" spans="1:4" x14ac:dyDescent="0.25">
      <c r="A15" s="6">
        <v>8</v>
      </c>
      <c r="B15" s="8" t="str">
        <f>HYPERLINK("#'HONEY'!A1","HONEY")</f>
        <v>HONEY</v>
      </c>
      <c r="C15" s="9" t="s">
        <v>11</v>
      </c>
      <c r="D15" s="9" t="s">
        <v>3</v>
      </c>
    </row>
    <row r="16" spans="1:4" x14ac:dyDescent="0.25">
      <c r="A16" s="6">
        <v>9</v>
      </c>
      <c r="B16" s="8" t="str">
        <f>HYPERLINK("#'ICE CREAM'!A1","ICE CREAM")</f>
        <v>ICE CREAM</v>
      </c>
      <c r="C16" s="9" t="s">
        <v>12</v>
      </c>
      <c r="D16" s="9" t="s">
        <v>9</v>
      </c>
    </row>
    <row r="17" spans="1:4" x14ac:dyDescent="0.25">
      <c r="A17" s="6">
        <v>10</v>
      </c>
      <c r="B17" s="8" t="str">
        <f>HYPERLINK("#'MILK'!A1","MILK")</f>
        <v>MILK</v>
      </c>
      <c r="C17" s="9" t="s">
        <v>13</v>
      </c>
      <c r="D17" s="9" t="s">
        <v>9</v>
      </c>
    </row>
    <row r="18" spans="1:4" x14ac:dyDescent="0.25">
      <c r="A18" s="6">
        <v>11</v>
      </c>
      <c r="B18" s="8" t="str">
        <f>HYPERLINK("#'RED MEAT'!A1","RED MEAT")</f>
        <v>RED MEAT</v>
      </c>
      <c r="C18" s="9" t="s">
        <v>14</v>
      </c>
      <c r="D18" s="9" t="s">
        <v>5</v>
      </c>
    </row>
    <row r="19" spans="1:4" x14ac:dyDescent="0.25">
      <c r="A19" s="6">
        <v>12</v>
      </c>
      <c r="B19" s="8" t="str">
        <f>HYPERLINK("#'SHEEP'!A1","SHEEP")</f>
        <v>SHEEP</v>
      </c>
      <c r="C19" s="9" t="s">
        <v>15</v>
      </c>
      <c r="D19" s="9" t="s">
        <v>5</v>
      </c>
    </row>
    <row r="20" spans="1:4" x14ac:dyDescent="0.25">
      <c r="A20" s="6">
        <v>13</v>
      </c>
      <c r="B20" s="8" t="str">
        <f>HYPERLINK("#'SHERBET'!A1","SHERBET")</f>
        <v>SHERBET</v>
      </c>
      <c r="C20" s="9" t="s">
        <v>16</v>
      </c>
      <c r="D20" s="9" t="s">
        <v>9</v>
      </c>
    </row>
    <row r="21" spans="1:4" x14ac:dyDescent="0.25">
      <c r="A21" s="6"/>
      <c r="B21" s="8"/>
      <c r="C21" s="9"/>
      <c r="D21" s="9"/>
    </row>
    <row r="22" spans="1:4" ht="186.75" customHeight="1" x14ac:dyDescent="0.25">
      <c r="A22" s="12" t="s">
        <v>194</v>
      </c>
      <c r="B22" s="14" t="s">
        <v>203</v>
      </c>
      <c r="C22" s="15"/>
      <c r="D22" s="15"/>
    </row>
    <row r="23" spans="1:4" ht="159.75" customHeight="1" x14ac:dyDescent="0.25">
      <c r="A23" s="13" t="s">
        <v>204</v>
      </c>
      <c r="B23" s="16" t="s">
        <v>205</v>
      </c>
      <c r="C23" s="16"/>
      <c r="D23" s="16"/>
    </row>
    <row r="24" spans="1:4" x14ac:dyDescent="0.25">
      <c r="A24" t="s">
        <v>189</v>
      </c>
      <c r="B24" s="10" t="s">
        <v>196</v>
      </c>
    </row>
    <row r="25" spans="1:4" x14ac:dyDescent="0.25">
      <c r="A25" t="s">
        <v>197</v>
      </c>
      <c r="B25" s="11">
        <v>46088</v>
      </c>
    </row>
  </sheetData>
  <mergeCells count="2">
    <mergeCell ref="B22:D22"/>
    <mergeCell ref="B23:D23"/>
  </mergeCells>
  <hyperlinks>
    <hyperlink ref="B24" r:id="rId1" xr:uid="{43D7A0CE-C5A4-4472-AEAC-54E965026F37}"/>
  </hyperlinks>
  <pageMargins left="0.75" right="0.75" top="1" bottom="1" header="0.511811023622047" footer="0.511811023622047"/>
  <pageSetup paperSize="9" orientation="portrait" horizontalDpi="300" verticalDpi="30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17</v>
      </c>
      <c r="B1" s="1" t="s">
        <v>160</v>
      </c>
    </row>
    <row r="2" spans="1:2" x14ac:dyDescent="0.25">
      <c r="A2" s="2">
        <v>1977</v>
      </c>
      <c r="B2" s="2">
        <v>1103000</v>
      </c>
    </row>
    <row r="3" spans="1:2" x14ac:dyDescent="0.25">
      <c r="A3" s="2">
        <v>1985</v>
      </c>
      <c r="B3" s="2">
        <v>1268000</v>
      </c>
    </row>
    <row r="4" spans="1:2" x14ac:dyDescent="0.25">
      <c r="A4" s="2">
        <v>1992</v>
      </c>
      <c r="B4" s="2">
        <v>496000</v>
      </c>
    </row>
  </sheetData>
  <pageMargins left="0.75" right="0.75" top="1" bottom="1" header="0.511811023622047" footer="0.511811023622047"/>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60"/>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3" customWidth="1"/>
    <col min="3" max="3" width="34" customWidth="1"/>
    <col min="4" max="5" width="36" customWidth="1"/>
    <col min="6" max="6" width="32" customWidth="1"/>
    <col min="7" max="7" width="39" customWidth="1"/>
    <col min="8" max="8" width="44" customWidth="1"/>
    <col min="9" max="9" width="34" customWidth="1"/>
    <col min="10" max="10" width="35" customWidth="1"/>
    <col min="11" max="11" width="42" customWidth="1"/>
    <col min="12" max="12" width="29" customWidth="1"/>
    <col min="13" max="13" width="30" customWidth="1"/>
    <col min="14" max="14" width="39" customWidth="1"/>
    <col min="15" max="15" width="47" customWidth="1"/>
    <col min="16" max="21" width="50" customWidth="1"/>
  </cols>
  <sheetData>
    <row r="1" spans="1:21" ht="25.5" x14ac:dyDescent="0.25">
      <c r="A1" s="1" t="s">
        <v>17</v>
      </c>
      <c r="B1" s="1" t="s">
        <v>161</v>
      </c>
      <c r="C1" s="1" t="s">
        <v>162</v>
      </c>
      <c r="D1" s="1" t="s">
        <v>163</v>
      </c>
      <c r="E1" s="1" t="s">
        <v>164</v>
      </c>
      <c r="F1" s="1" t="s">
        <v>165</v>
      </c>
      <c r="G1" s="1" t="s">
        <v>166</v>
      </c>
      <c r="H1" s="1" t="s">
        <v>167</v>
      </c>
      <c r="I1" s="1" t="s">
        <v>168</v>
      </c>
      <c r="J1" s="1" t="s">
        <v>169</v>
      </c>
      <c r="K1" s="1" t="s">
        <v>170</v>
      </c>
      <c r="L1" s="1" t="s">
        <v>171</v>
      </c>
      <c r="M1" s="1" t="s">
        <v>172</v>
      </c>
      <c r="N1" s="1" t="s">
        <v>173</v>
      </c>
      <c r="O1" s="1" t="s">
        <v>174</v>
      </c>
      <c r="P1" s="1" t="s">
        <v>175</v>
      </c>
      <c r="Q1" s="1" t="s">
        <v>176</v>
      </c>
      <c r="R1" s="1" t="s">
        <v>177</v>
      </c>
      <c r="S1" s="1" t="s">
        <v>178</v>
      </c>
      <c r="T1" s="1" t="s">
        <v>179</v>
      </c>
      <c r="U1" s="1" t="s">
        <v>180</v>
      </c>
    </row>
    <row r="2" spans="1:21" x14ac:dyDescent="0.25">
      <c r="A2" s="2">
        <v>1960</v>
      </c>
      <c r="B2" s="2"/>
      <c r="C2" s="2"/>
      <c r="D2" s="2"/>
      <c r="E2" s="2"/>
      <c r="F2" s="2"/>
      <c r="G2" s="2"/>
      <c r="H2" s="2"/>
      <c r="I2" s="2"/>
      <c r="J2" s="2">
        <v>122000000</v>
      </c>
      <c r="K2" s="2">
        <v>8750</v>
      </c>
      <c r="L2" s="2"/>
      <c r="M2" s="2"/>
      <c r="N2" s="2"/>
      <c r="O2" s="2"/>
      <c r="P2" s="2"/>
      <c r="Q2" s="2"/>
      <c r="R2" s="2"/>
      <c r="S2" s="2"/>
      <c r="T2" s="2"/>
      <c r="U2" s="2"/>
    </row>
    <row r="3" spans="1:21" x14ac:dyDescent="0.25">
      <c r="A3" s="2">
        <v>1961</v>
      </c>
      <c r="B3" s="2"/>
      <c r="C3" s="2"/>
      <c r="D3" s="2"/>
      <c r="E3" s="2"/>
      <c r="F3" s="2"/>
      <c r="G3" s="2"/>
      <c r="H3" s="2"/>
      <c r="I3" s="2"/>
      <c r="J3" s="2">
        <v>123000000</v>
      </c>
      <c r="K3" s="2">
        <v>8880</v>
      </c>
      <c r="L3" s="2"/>
      <c r="M3" s="2"/>
      <c r="N3" s="2"/>
      <c r="O3" s="2"/>
      <c r="P3" s="2"/>
      <c r="Q3" s="2"/>
      <c r="R3" s="2"/>
      <c r="S3" s="2"/>
      <c r="T3" s="2"/>
      <c r="U3" s="2"/>
    </row>
    <row r="4" spans="1:21" x14ac:dyDescent="0.25">
      <c r="A4" s="2">
        <v>1962</v>
      </c>
      <c r="B4" s="2"/>
      <c r="C4" s="2"/>
      <c r="D4" s="2"/>
      <c r="E4" s="2"/>
      <c r="F4" s="2"/>
      <c r="G4" s="2"/>
      <c r="H4" s="2"/>
      <c r="I4" s="2"/>
      <c r="J4" s="2">
        <v>127000000</v>
      </c>
      <c r="K4" s="2">
        <v>9010</v>
      </c>
      <c r="L4" s="2"/>
      <c r="M4" s="2"/>
      <c r="N4" s="2"/>
      <c r="O4" s="2"/>
      <c r="P4" s="2"/>
      <c r="Q4" s="2"/>
      <c r="R4" s="2"/>
      <c r="S4" s="2"/>
      <c r="T4" s="2"/>
      <c r="U4" s="2"/>
    </row>
    <row r="5" spans="1:21" x14ac:dyDescent="0.25">
      <c r="A5" s="2">
        <v>1963</v>
      </c>
      <c r="B5" s="2"/>
      <c r="C5" s="2"/>
      <c r="D5" s="2"/>
      <c r="E5" s="2"/>
      <c r="F5" s="2"/>
      <c r="G5" s="2"/>
      <c r="H5" s="2"/>
      <c r="I5" s="2"/>
      <c r="J5" s="2">
        <v>125000000</v>
      </c>
      <c r="K5" s="2">
        <v>8840</v>
      </c>
      <c r="L5" s="2"/>
      <c r="M5" s="2"/>
      <c r="N5" s="2"/>
      <c r="O5" s="2"/>
      <c r="P5" s="2"/>
      <c r="Q5" s="2"/>
      <c r="R5" s="2"/>
      <c r="S5" s="2"/>
      <c r="T5" s="2"/>
      <c r="U5" s="2"/>
    </row>
    <row r="6" spans="1:21" x14ac:dyDescent="0.25">
      <c r="A6" s="2">
        <v>1964</v>
      </c>
      <c r="B6" s="2"/>
      <c r="C6" s="2"/>
      <c r="D6" s="2"/>
      <c r="E6" s="2"/>
      <c r="F6" s="2"/>
      <c r="G6" s="2"/>
      <c r="H6" s="2"/>
      <c r="I6" s="2"/>
      <c r="J6" s="2">
        <v>133000000</v>
      </c>
      <c r="K6" s="2">
        <v>9400</v>
      </c>
      <c r="L6" s="2"/>
      <c r="M6" s="2"/>
      <c r="N6" s="2"/>
      <c r="O6" s="2"/>
      <c r="P6" s="2"/>
      <c r="Q6" s="2"/>
      <c r="R6" s="2"/>
      <c r="S6" s="2"/>
      <c r="T6" s="2"/>
      <c r="U6" s="2"/>
    </row>
    <row r="7" spans="1:21" x14ac:dyDescent="0.25">
      <c r="A7" s="2">
        <v>1965</v>
      </c>
      <c r="B7" s="2"/>
      <c r="C7" s="2"/>
      <c r="D7" s="2"/>
      <c r="E7" s="2"/>
      <c r="F7" s="2"/>
      <c r="G7" s="2"/>
      <c r="H7" s="2"/>
      <c r="I7" s="2"/>
      <c r="J7" s="2">
        <v>149000000</v>
      </c>
      <c r="K7" s="2">
        <v>9860</v>
      </c>
      <c r="L7" s="2"/>
      <c r="M7" s="2"/>
      <c r="N7" s="2"/>
      <c r="O7" s="2"/>
      <c r="P7" s="2"/>
      <c r="Q7" s="2"/>
      <c r="R7" s="2"/>
      <c r="S7" s="2"/>
      <c r="T7" s="2"/>
      <c r="U7" s="2"/>
    </row>
    <row r="8" spans="1:21" x14ac:dyDescent="0.25">
      <c r="A8" s="2">
        <v>1966</v>
      </c>
      <c r="B8" s="2"/>
      <c r="C8" s="2"/>
      <c r="D8" s="2"/>
      <c r="E8" s="2"/>
      <c r="F8" s="2"/>
      <c r="G8" s="2"/>
      <c r="H8" s="2"/>
      <c r="I8" s="2"/>
      <c r="J8" s="2">
        <v>151000000</v>
      </c>
      <c r="K8" s="2">
        <v>10060</v>
      </c>
      <c r="L8" s="2"/>
      <c r="M8" s="2"/>
      <c r="N8" s="2"/>
      <c r="O8" s="2"/>
      <c r="P8" s="2"/>
      <c r="Q8" s="2"/>
      <c r="R8" s="2"/>
      <c r="S8" s="2"/>
      <c r="T8" s="2"/>
      <c r="U8" s="2"/>
    </row>
    <row r="9" spans="1:21" x14ac:dyDescent="0.25">
      <c r="A9" s="2">
        <v>1967</v>
      </c>
      <c r="B9" s="2"/>
      <c r="C9" s="2"/>
      <c r="D9" s="2"/>
      <c r="E9" s="2"/>
      <c r="F9" s="2"/>
      <c r="G9" s="2"/>
      <c r="H9" s="2"/>
      <c r="I9" s="2"/>
      <c r="J9" s="2">
        <v>147000000</v>
      </c>
      <c r="K9" s="2">
        <v>10200</v>
      </c>
      <c r="L9" s="2"/>
      <c r="M9" s="2"/>
      <c r="N9" s="2"/>
      <c r="O9" s="2"/>
      <c r="P9" s="2"/>
      <c r="Q9" s="2"/>
      <c r="R9" s="2"/>
      <c r="S9" s="2"/>
      <c r="T9" s="2"/>
      <c r="U9" s="2"/>
    </row>
    <row r="10" spans="1:21" x14ac:dyDescent="0.25">
      <c r="A10" s="2">
        <v>1968</v>
      </c>
      <c r="B10" s="2"/>
      <c r="C10" s="2"/>
      <c r="D10" s="2"/>
      <c r="E10" s="2"/>
      <c r="F10" s="2"/>
      <c r="G10" s="2"/>
      <c r="H10" s="2"/>
      <c r="I10" s="2"/>
      <c r="J10" s="2">
        <v>134000000</v>
      </c>
      <c r="K10" s="2">
        <v>9930</v>
      </c>
      <c r="L10" s="2"/>
      <c r="M10" s="2"/>
      <c r="N10" s="2"/>
      <c r="O10" s="2"/>
      <c r="P10" s="2"/>
      <c r="Q10" s="2"/>
      <c r="R10" s="2"/>
      <c r="S10" s="2"/>
      <c r="T10" s="2"/>
      <c r="U10" s="2"/>
    </row>
    <row r="11" spans="1:21" x14ac:dyDescent="0.25">
      <c r="A11" s="2">
        <v>1969</v>
      </c>
      <c r="B11" s="2"/>
      <c r="C11" s="2"/>
      <c r="D11" s="2"/>
      <c r="E11" s="2"/>
      <c r="F11" s="2"/>
      <c r="G11" s="2"/>
      <c r="H11" s="2"/>
      <c r="I11" s="2"/>
      <c r="J11" s="2">
        <v>133000000</v>
      </c>
      <c r="K11" s="2">
        <v>10391</v>
      </c>
      <c r="L11" s="2"/>
      <c r="M11" s="2"/>
      <c r="N11" s="2"/>
      <c r="O11" s="2"/>
      <c r="P11" s="2"/>
      <c r="Q11" s="2"/>
      <c r="R11" s="2"/>
      <c r="S11" s="2"/>
      <c r="T11" s="2"/>
      <c r="U11" s="2"/>
    </row>
    <row r="12" spans="1:21" x14ac:dyDescent="0.25">
      <c r="A12" s="2">
        <v>1970</v>
      </c>
      <c r="B12" s="2"/>
      <c r="C12" s="2"/>
      <c r="D12" s="2"/>
      <c r="E12" s="2"/>
      <c r="F12" s="2"/>
      <c r="G12" s="2"/>
      <c r="H12" s="2"/>
      <c r="I12" s="2"/>
      <c r="J12" s="2">
        <v>137000000</v>
      </c>
      <c r="K12" s="2">
        <v>10620</v>
      </c>
      <c r="L12" s="2"/>
      <c r="M12" s="2"/>
      <c r="N12" s="2"/>
      <c r="O12" s="2"/>
      <c r="P12" s="2"/>
      <c r="Q12" s="2"/>
      <c r="R12" s="2"/>
      <c r="S12" s="2"/>
      <c r="T12" s="2"/>
      <c r="U12" s="2"/>
    </row>
    <row r="13" spans="1:21" x14ac:dyDescent="0.25">
      <c r="A13" s="2">
        <v>1971</v>
      </c>
      <c r="B13" s="2"/>
      <c r="C13" s="2"/>
      <c r="D13" s="2"/>
      <c r="E13" s="2"/>
      <c r="F13" s="2"/>
      <c r="G13" s="2"/>
      <c r="H13" s="2"/>
      <c r="I13" s="2"/>
      <c r="J13" s="2">
        <v>133000000</v>
      </c>
      <c r="K13" s="2">
        <v>10391</v>
      </c>
      <c r="L13" s="2"/>
      <c r="M13" s="2"/>
      <c r="N13" s="2"/>
      <c r="O13" s="2"/>
      <c r="P13" s="2"/>
      <c r="Q13" s="2"/>
      <c r="R13" s="2"/>
      <c r="S13" s="2"/>
      <c r="T13" s="2"/>
      <c r="U13" s="2"/>
    </row>
    <row r="14" spans="1:21" x14ac:dyDescent="0.25">
      <c r="A14" s="2">
        <v>1972</v>
      </c>
      <c r="B14" s="2"/>
      <c r="C14" s="2"/>
      <c r="D14" s="2"/>
      <c r="E14" s="2"/>
      <c r="F14" s="2"/>
      <c r="G14" s="2"/>
      <c r="H14" s="2"/>
      <c r="I14" s="2"/>
      <c r="J14" s="2">
        <v>136200000</v>
      </c>
      <c r="K14" s="2">
        <v>10641</v>
      </c>
      <c r="L14" s="2"/>
      <c r="M14" s="2"/>
      <c r="N14" s="2"/>
      <c r="O14" s="2"/>
      <c r="P14" s="2"/>
      <c r="Q14" s="2"/>
      <c r="R14" s="2"/>
      <c r="S14" s="2"/>
      <c r="T14" s="2"/>
      <c r="U14" s="2"/>
    </row>
    <row r="15" spans="1:21" x14ac:dyDescent="0.25">
      <c r="A15" s="2">
        <v>1973</v>
      </c>
      <c r="B15" s="2"/>
      <c r="C15" s="2"/>
      <c r="D15" s="2"/>
      <c r="E15" s="2"/>
      <c r="F15" s="2"/>
      <c r="G15" s="2"/>
      <c r="H15" s="2"/>
      <c r="I15" s="2"/>
      <c r="J15" s="2">
        <v>138000000</v>
      </c>
      <c r="K15" s="2">
        <v>10781</v>
      </c>
      <c r="L15" s="2"/>
      <c r="M15" s="2"/>
      <c r="N15" s="2"/>
      <c r="O15" s="2"/>
      <c r="P15" s="2"/>
      <c r="Q15" s="2"/>
      <c r="R15" s="2"/>
      <c r="S15" s="2"/>
      <c r="T15" s="2"/>
      <c r="U15" s="2"/>
    </row>
    <row r="16" spans="1:21" x14ac:dyDescent="0.25">
      <c r="A16" s="2">
        <v>1974</v>
      </c>
      <c r="B16" s="2"/>
      <c r="C16" s="2"/>
      <c r="D16" s="2"/>
      <c r="E16" s="2"/>
      <c r="F16" s="2"/>
      <c r="G16" s="2"/>
      <c r="H16" s="2"/>
      <c r="I16" s="2"/>
      <c r="J16" s="2">
        <v>139000000</v>
      </c>
      <c r="K16" s="2">
        <v>10775</v>
      </c>
      <c r="L16" s="2"/>
      <c r="M16" s="2"/>
      <c r="N16" s="2"/>
      <c r="O16" s="2"/>
      <c r="P16" s="2"/>
      <c r="Q16" s="2"/>
      <c r="R16" s="2"/>
      <c r="S16" s="2"/>
      <c r="T16" s="2"/>
      <c r="U16" s="2"/>
    </row>
    <row r="17" spans="1:21" x14ac:dyDescent="0.25">
      <c r="A17" s="2">
        <v>1975</v>
      </c>
      <c r="B17" s="2"/>
      <c r="C17" s="2"/>
      <c r="D17" s="2"/>
      <c r="E17" s="2"/>
      <c r="F17" s="2"/>
      <c r="G17" s="2"/>
      <c r="H17" s="2"/>
      <c r="I17" s="2"/>
      <c r="J17" s="2">
        <v>146000000</v>
      </c>
      <c r="K17" s="2">
        <v>11145</v>
      </c>
      <c r="L17" s="2"/>
      <c r="M17" s="2"/>
      <c r="N17" s="2"/>
      <c r="O17" s="2"/>
      <c r="P17" s="2"/>
      <c r="Q17" s="2"/>
      <c r="R17" s="2"/>
      <c r="S17" s="2"/>
      <c r="T17" s="2"/>
      <c r="U17" s="2"/>
    </row>
    <row r="18" spans="1:21" x14ac:dyDescent="0.25">
      <c r="A18" s="2">
        <v>1976</v>
      </c>
      <c r="B18" s="2"/>
      <c r="C18" s="2"/>
      <c r="D18" s="2"/>
      <c r="E18" s="2"/>
      <c r="F18" s="2"/>
      <c r="G18" s="2"/>
      <c r="H18" s="2"/>
      <c r="I18" s="2"/>
      <c r="J18" s="2">
        <v>148000000</v>
      </c>
      <c r="K18" s="2">
        <v>11212</v>
      </c>
      <c r="L18" s="2"/>
      <c r="M18" s="2"/>
      <c r="N18" s="2"/>
      <c r="O18" s="2"/>
      <c r="P18" s="2"/>
      <c r="Q18" s="2"/>
      <c r="R18" s="2"/>
      <c r="S18" s="2"/>
      <c r="T18" s="2"/>
      <c r="U18" s="2"/>
    </row>
    <row r="19" spans="1:21" x14ac:dyDescent="0.25">
      <c r="A19" s="2">
        <v>1977</v>
      </c>
      <c r="B19" s="2"/>
      <c r="C19" s="2"/>
      <c r="D19" s="2"/>
      <c r="E19" s="2"/>
      <c r="F19" s="2"/>
      <c r="G19" s="2"/>
      <c r="H19" s="2"/>
      <c r="I19" s="2"/>
      <c r="J19" s="2">
        <v>150000000</v>
      </c>
      <c r="K19" s="2">
        <v>11538</v>
      </c>
      <c r="L19" s="2"/>
      <c r="M19" s="2"/>
      <c r="N19" s="2"/>
      <c r="O19" s="2"/>
      <c r="P19" s="2"/>
      <c r="Q19" s="2"/>
      <c r="R19" s="2"/>
      <c r="S19" s="2"/>
      <c r="T19" s="2"/>
      <c r="U19" s="2"/>
    </row>
    <row r="20" spans="1:21" x14ac:dyDescent="0.25">
      <c r="A20" s="2">
        <v>1978</v>
      </c>
      <c r="B20" s="2"/>
      <c r="C20" s="2"/>
      <c r="D20" s="2"/>
      <c r="E20" s="2"/>
      <c r="F20" s="2"/>
      <c r="G20" s="2"/>
      <c r="H20" s="2"/>
      <c r="I20" s="2"/>
      <c r="J20" s="2">
        <v>150000000</v>
      </c>
      <c r="K20" s="2">
        <v>11628</v>
      </c>
      <c r="L20" s="2"/>
      <c r="M20" s="2"/>
      <c r="N20" s="2"/>
      <c r="O20" s="2"/>
      <c r="P20" s="2"/>
      <c r="Q20" s="2"/>
      <c r="R20" s="2"/>
      <c r="S20" s="2"/>
      <c r="T20" s="2"/>
      <c r="U20" s="2"/>
    </row>
    <row r="21" spans="1:21" x14ac:dyDescent="0.25">
      <c r="A21" s="2">
        <v>1979</v>
      </c>
      <c r="B21" s="2"/>
      <c r="C21" s="2"/>
      <c r="D21" s="2"/>
      <c r="E21" s="2"/>
      <c r="F21" s="2"/>
      <c r="G21" s="2"/>
      <c r="H21" s="2"/>
      <c r="I21" s="2"/>
      <c r="J21" s="2">
        <v>150000000</v>
      </c>
      <c r="K21" s="2">
        <v>11719</v>
      </c>
      <c r="L21" s="2"/>
      <c r="M21" s="2"/>
      <c r="N21" s="2"/>
      <c r="O21" s="2"/>
      <c r="P21" s="2"/>
      <c r="Q21" s="2"/>
      <c r="R21" s="2"/>
      <c r="S21" s="2"/>
      <c r="T21" s="2"/>
      <c r="U21" s="2"/>
    </row>
    <row r="22" spans="1:21" x14ac:dyDescent="0.25">
      <c r="A22" s="2">
        <v>1980</v>
      </c>
      <c r="B22" s="2"/>
      <c r="C22" s="2">
        <v>3.44</v>
      </c>
      <c r="D22" s="2"/>
      <c r="E22" s="2"/>
      <c r="F22" s="2"/>
      <c r="G22" s="2"/>
      <c r="H22" s="2">
        <v>18.12</v>
      </c>
      <c r="I22" s="2"/>
      <c r="J22" s="2">
        <v>152000000</v>
      </c>
      <c r="K22" s="2">
        <v>11692</v>
      </c>
      <c r="L22" s="2"/>
      <c r="M22" s="2"/>
      <c r="N22" s="2"/>
      <c r="O22" s="2">
        <v>3.44</v>
      </c>
      <c r="P22" s="2">
        <v>18.12</v>
      </c>
      <c r="Q22" s="2"/>
      <c r="R22" s="2"/>
      <c r="S22" s="2"/>
      <c r="T22" s="2"/>
      <c r="U22" s="2"/>
    </row>
    <row r="23" spans="1:21" x14ac:dyDescent="0.25">
      <c r="A23" s="2">
        <v>1981</v>
      </c>
      <c r="B23" s="2"/>
      <c r="C23" s="2">
        <v>3.49</v>
      </c>
      <c r="D23" s="2"/>
      <c r="E23" s="2"/>
      <c r="F23" s="2"/>
      <c r="G23" s="2"/>
      <c r="H23" s="2">
        <v>20.5</v>
      </c>
      <c r="I23" s="2"/>
      <c r="J23" s="2">
        <v>150000000</v>
      </c>
      <c r="K23" s="2">
        <v>11811</v>
      </c>
      <c r="L23" s="2"/>
      <c r="M23" s="2"/>
      <c r="N23" s="2"/>
      <c r="O23" s="2">
        <v>3.49</v>
      </c>
      <c r="P23" s="2">
        <v>20.5</v>
      </c>
      <c r="Q23" s="2"/>
      <c r="R23" s="2"/>
      <c r="S23" s="2"/>
      <c r="T23" s="2"/>
      <c r="U23" s="2"/>
    </row>
    <row r="24" spans="1:21" x14ac:dyDescent="0.25">
      <c r="A24" s="2">
        <v>1982</v>
      </c>
      <c r="B24" s="2"/>
      <c r="C24" s="2">
        <v>3.49</v>
      </c>
      <c r="D24" s="2"/>
      <c r="E24" s="2"/>
      <c r="F24" s="2"/>
      <c r="G24" s="2"/>
      <c r="H24" s="2">
        <v>20.59</v>
      </c>
      <c r="I24" s="2"/>
      <c r="J24" s="2">
        <v>144000000</v>
      </c>
      <c r="K24" s="2">
        <v>11520</v>
      </c>
      <c r="L24" s="2"/>
      <c r="M24" s="2"/>
      <c r="N24" s="2"/>
      <c r="O24" s="2">
        <v>3.49</v>
      </c>
      <c r="P24" s="2">
        <v>20.59</v>
      </c>
      <c r="Q24" s="2"/>
      <c r="R24" s="2"/>
      <c r="S24" s="2"/>
      <c r="T24" s="2"/>
      <c r="U24" s="2"/>
    </row>
    <row r="25" spans="1:21" x14ac:dyDescent="0.25">
      <c r="A25" s="2">
        <v>1983</v>
      </c>
      <c r="B25" s="2">
        <v>5300000</v>
      </c>
      <c r="C25" s="2">
        <v>3.42</v>
      </c>
      <c r="D25" s="2">
        <v>29070000</v>
      </c>
      <c r="E25" s="2">
        <v>5.87</v>
      </c>
      <c r="F25" s="2">
        <v>5100000</v>
      </c>
      <c r="G25" s="2">
        <v>408</v>
      </c>
      <c r="H25" s="2">
        <v>20.09</v>
      </c>
      <c r="I25" s="2">
        <v>29934000</v>
      </c>
      <c r="J25" s="2">
        <v>149000000</v>
      </c>
      <c r="K25" s="2">
        <v>11920</v>
      </c>
      <c r="L25" s="2">
        <v>28869000</v>
      </c>
      <c r="M25" s="2">
        <v>143700000</v>
      </c>
      <c r="N25" s="2">
        <v>4300000</v>
      </c>
      <c r="O25" s="2">
        <v>3.42</v>
      </c>
      <c r="P25" s="2">
        <v>20.09</v>
      </c>
      <c r="Q25" s="2">
        <v>100</v>
      </c>
      <c r="R25" s="2">
        <v>201000</v>
      </c>
      <c r="S25" s="2">
        <v>1000000</v>
      </c>
      <c r="T25" s="2"/>
      <c r="U25" s="2"/>
    </row>
    <row r="26" spans="1:21" x14ac:dyDescent="0.25">
      <c r="A26" s="2">
        <v>1984</v>
      </c>
      <c r="B26" s="2">
        <v>2000000</v>
      </c>
      <c r="C26" s="2">
        <v>3.35</v>
      </c>
      <c r="D26" s="2">
        <v>29448000</v>
      </c>
      <c r="E26" s="2">
        <v>5.99</v>
      </c>
      <c r="F26" s="2">
        <v>5000000</v>
      </c>
      <c r="G26" s="2">
        <v>410</v>
      </c>
      <c r="H26" s="2">
        <v>20.059999999999999</v>
      </c>
      <c r="I26" s="2">
        <v>29689000</v>
      </c>
      <c r="J26" s="2">
        <v>148000000</v>
      </c>
      <c r="K26" s="2">
        <v>12231</v>
      </c>
      <c r="L26" s="2">
        <v>29288000</v>
      </c>
      <c r="M26" s="2">
        <v>146000000</v>
      </c>
      <c r="N26" s="2">
        <v>1200000</v>
      </c>
      <c r="O26" s="2">
        <v>3.35</v>
      </c>
      <c r="P26" s="2">
        <v>20.059999999999999</v>
      </c>
      <c r="Q26" s="2">
        <v>100</v>
      </c>
      <c r="R26" s="2">
        <v>160000</v>
      </c>
      <c r="S26" s="2">
        <v>800000</v>
      </c>
      <c r="T26" s="2"/>
      <c r="U26" s="2"/>
    </row>
    <row r="27" spans="1:21" x14ac:dyDescent="0.25">
      <c r="A27" s="2">
        <v>1985</v>
      </c>
      <c r="B27" s="2">
        <v>2200000</v>
      </c>
      <c r="C27" s="2">
        <v>3.43</v>
      </c>
      <c r="D27" s="2">
        <v>28492000</v>
      </c>
      <c r="E27" s="2">
        <v>5.9</v>
      </c>
      <c r="F27" s="2">
        <v>4900000</v>
      </c>
      <c r="G27" s="2">
        <v>431</v>
      </c>
      <c r="H27" s="2">
        <v>20.25</v>
      </c>
      <c r="I27" s="2">
        <v>28755000</v>
      </c>
      <c r="J27" s="2">
        <v>142000000</v>
      </c>
      <c r="K27" s="2">
        <v>12566</v>
      </c>
      <c r="L27" s="2">
        <v>28310000</v>
      </c>
      <c r="M27" s="2">
        <v>139800000</v>
      </c>
      <c r="N27" s="2">
        <v>1300000</v>
      </c>
      <c r="O27" s="2">
        <v>3.43</v>
      </c>
      <c r="P27" s="2">
        <v>20.25</v>
      </c>
      <c r="Q27" s="2">
        <v>100</v>
      </c>
      <c r="R27" s="2">
        <v>182000</v>
      </c>
      <c r="S27" s="2">
        <v>900000</v>
      </c>
      <c r="T27" s="2"/>
      <c r="U27" s="2"/>
    </row>
    <row r="28" spans="1:21" x14ac:dyDescent="0.25">
      <c r="A28" s="2">
        <v>1986</v>
      </c>
      <c r="B28" s="2">
        <v>2900000</v>
      </c>
      <c r="C28" s="2">
        <v>3.29</v>
      </c>
      <c r="D28" s="2">
        <v>30825000</v>
      </c>
      <c r="E28" s="2">
        <v>6.08</v>
      </c>
      <c r="F28" s="2">
        <v>5100000</v>
      </c>
      <c r="G28" s="2">
        <v>446</v>
      </c>
      <c r="H28" s="2">
        <v>19.989999999999998</v>
      </c>
      <c r="I28" s="2">
        <v>31184000</v>
      </c>
      <c r="J28" s="2">
        <v>156000000</v>
      </c>
      <c r="K28" s="2">
        <v>13565</v>
      </c>
      <c r="L28" s="2">
        <v>30605000</v>
      </c>
      <c r="M28" s="2">
        <v>153100000</v>
      </c>
      <c r="N28" s="2">
        <v>1800000</v>
      </c>
      <c r="O28" s="2">
        <v>3.29</v>
      </c>
      <c r="P28" s="2">
        <v>19.989999999999998</v>
      </c>
      <c r="Q28" s="2">
        <v>100</v>
      </c>
      <c r="R28" s="2">
        <v>220000</v>
      </c>
      <c r="S28" s="2">
        <v>1100000</v>
      </c>
      <c r="T28" s="2"/>
      <c r="U28" s="2"/>
    </row>
    <row r="29" spans="1:21" x14ac:dyDescent="0.25">
      <c r="A29" s="2">
        <v>1987</v>
      </c>
      <c r="B29" s="2">
        <v>2300000</v>
      </c>
      <c r="C29" s="2">
        <v>3.41</v>
      </c>
      <c r="D29" s="2">
        <v>31384000</v>
      </c>
      <c r="E29" s="2">
        <v>5.95</v>
      </c>
      <c r="F29" s="2">
        <v>5300000</v>
      </c>
      <c r="G29" s="2">
        <v>459</v>
      </c>
      <c r="H29" s="2">
        <v>20.3</v>
      </c>
      <c r="I29" s="2">
        <v>31668000</v>
      </c>
      <c r="J29" s="2">
        <v>156000000</v>
      </c>
      <c r="K29" s="2">
        <v>13448</v>
      </c>
      <c r="L29" s="2">
        <v>31201000</v>
      </c>
      <c r="M29" s="2">
        <v>153700000</v>
      </c>
      <c r="N29" s="2">
        <v>1400000</v>
      </c>
      <c r="O29" s="2">
        <v>3.41</v>
      </c>
      <c r="P29" s="2">
        <v>20.3</v>
      </c>
      <c r="Q29" s="2">
        <v>100</v>
      </c>
      <c r="R29" s="2">
        <v>183000</v>
      </c>
      <c r="S29" s="2">
        <v>900000</v>
      </c>
      <c r="T29" s="2"/>
      <c r="U29" s="2"/>
    </row>
    <row r="30" spans="1:21" x14ac:dyDescent="0.25">
      <c r="A30" s="2">
        <v>1988</v>
      </c>
      <c r="B30" s="2">
        <v>2900000</v>
      </c>
      <c r="C30" s="2">
        <v>3.47</v>
      </c>
      <c r="D30" s="2">
        <v>32415000</v>
      </c>
      <c r="E30" s="2">
        <v>5.9</v>
      </c>
      <c r="F30" s="2">
        <v>5600000</v>
      </c>
      <c r="G30" s="2">
        <v>463</v>
      </c>
      <c r="H30" s="2">
        <v>20.49</v>
      </c>
      <c r="I30" s="2">
        <v>32784000</v>
      </c>
      <c r="J30" s="2">
        <v>160000000</v>
      </c>
      <c r="K30" s="2">
        <v>13333</v>
      </c>
      <c r="L30" s="2">
        <v>32190000</v>
      </c>
      <c r="M30" s="2">
        <v>157100000</v>
      </c>
      <c r="N30" s="2">
        <v>1800000</v>
      </c>
      <c r="O30" s="2">
        <v>3.47</v>
      </c>
      <c r="P30" s="2">
        <v>20.49</v>
      </c>
      <c r="Q30" s="2">
        <v>100</v>
      </c>
      <c r="R30" s="2">
        <v>225000</v>
      </c>
      <c r="S30" s="2">
        <v>1100000</v>
      </c>
      <c r="T30" s="2"/>
      <c r="U30" s="2"/>
    </row>
    <row r="31" spans="1:21" x14ac:dyDescent="0.25">
      <c r="A31" s="2">
        <v>1989</v>
      </c>
      <c r="B31" s="2">
        <v>2500000</v>
      </c>
      <c r="C31" s="2">
        <v>3.38</v>
      </c>
      <c r="D31" s="2">
        <v>31852000</v>
      </c>
      <c r="E31" s="2">
        <v>6.18</v>
      </c>
      <c r="F31" s="2">
        <v>5200000</v>
      </c>
      <c r="G31" s="2">
        <v>441</v>
      </c>
      <c r="H31" s="2">
        <v>20.9</v>
      </c>
      <c r="I31" s="2">
        <v>32187000</v>
      </c>
      <c r="J31" s="2">
        <v>154000000</v>
      </c>
      <c r="K31" s="2">
        <v>13051</v>
      </c>
      <c r="L31" s="2">
        <v>31664000</v>
      </c>
      <c r="M31" s="2">
        <v>151500000</v>
      </c>
      <c r="N31" s="2">
        <v>1600000</v>
      </c>
      <c r="O31" s="2">
        <v>3.38</v>
      </c>
      <c r="P31" s="2">
        <v>20.9</v>
      </c>
      <c r="Q31" s="2">
        <v>100</v>
      </c>
      <c r="R31" s="2">
        <v>188000</v>
      </c>
      <c r="S31" s="2">
        <v>900000</v>
      </c>
      <c r="T31" s="2"/>
      <c r="U31" s="2"/>
    </row>
    <row r="32" spans="1:21" x14ac:dyDescent="0.25">
      <c r="A32" s="2">
        <v>1990</v>
      </c>
      <c r="B32" s="2">
        <v>2400000</v>
      </c>
      <c r="C32" s="2">
        <v>3.32</v>
      </c>
      <c r="D32" s="2">
        <v>30947000</v>
      </c>
      <c r="E32" s="2">
        <v>6.23</v>
      </c>
      <c r="F32" s="2">
        <v>5000000</v>
      </c>
      <c r="G32" s="2">
        <v>452</v>
      </c>
      <c r="H32" s="2">
        <v>20.7</v>
      </c>
      <c r="I32" s="2">
        <v>31257000</v>
      </c>
      <c r="J32" s="2">
        <v>151000000</v>
      </c>
      <c r="K32" s="2">
        <v>13604</v>
      </c>
      <c r="L32" s="2">
        <v>30760000</v>
      </c>
      <c r="M32" s="2">
        <v>148600000</v>
      </c>
      <c r="N32" s="2">
        <v>1500000</v>
      </c>
      <c r="O32" s="2">
        <v>3.32</v>
      </c>
      <c r="P32" s="2">
        <v>20.7</v>
      </c>
      <c r="Q32" s="2">
        <v>98</v>
      </c>
      <c r="R32" s="2">
        <v>186000</v>
      </c>
      <c r="S32" s="2">
        <v>900000</v>
      </c>
      <c r="T32" s="2"/>
      <c r="U32" s="2"/>
    </row>
    <row r="33" spans="1:21" x14ac:dyDescent="0.25">
      <c r="A33" s="2">
        <v>1991</v>
      </c>
      <c r="B33" s="2">
        <v>2200000</v>
      </c>
      <c r="C33" s="2">
        <v>3.33</v>
      </c>
      <c r="D33" s="2">
        <v>30503000</v>
      </c>
      <c r="E33" s="2">
        <v>6.56</v>
      </c>
      <c r="F33" s="2">
        <v>4700000</v>
      </c>
      <c r="G33" s="2">
        <v>435</v>
      </c>
      <c r="H33" s="2">
        <v>21.85</v>
      </c>
      <c r="I33" s="2">
        <v>30809000</v>
      </c>
      <c r="J33" s="2">
        <v>141000000</v>
      </c>
      <c r="K33" s="2">
        <v>13056</v>
      </c>
      <c r="L33" s="2">
        <v>30328000</v>
      </c>
      <c r="M33" s="2">
        <v>138800000</v>
      </c>
      <c r="N33" s="2">
        <v>1400000</v>
      </c>
      <c r="O33" s="2">
        <v>3.33</v>
      </c>
      <c r="P33" s="2">
        <v>21.85</v>
      </c>
      <c r="Q33" s="2">
        <v>98</v>
      </c>
      <c r="R33" s="2">
        <v>175000</v>
      </c>
      <c r="S33" s="2">
        <v>800000</v>
      </c>
      <c r="T33" s="2"/>
      <c r="U33" s="2"/>
    </row>
    <row r="34" spans="1:21" x14ac:dyDescent="0.25">
      <c r="A34" s="2">
        <v>1992</v>
      </c>
      <c r="B34" s="2">
        <v>3100000</v>
      </c>
      <c r="C34" s="2">
        <v>3.35</v>
      </c>
      <c r="D34" s="2">
        <v>32747000</v>
      </c>
      <c r="E34" s="2">
        <v>6.84</v>
      </c>
      <c r="F34" s="2">
        <v>4900000</v>
      </c>
      <c r="G34" s="2">
        <v>442</v>
      </c>
      <c r="H34" s="2">
        <v>22.9</v>
      </c>
      <c r="I34" s="2">
        <v>33205000</v>
      </c>
      <c r="J34" s="2">
        <v>145000000</v>
      </c>
      <c r="K34" s="2">
        <v>13182</v>
      </c>
      <c r="L34" s="2">
        <v>32495000</v>
      </c>
      <c r="M34" s="2">
        <v>141900000</v>
      </c>
      <c r="N34" s="2">
        <v>2000000</v>
      </c>
      <c r="O34" s="2">
        <v>3.35</v>
      </c>
      <c r="P34" s="2">
        <v>22.9</v>
      </c>
      <c r="Q34" s="2">
        <v>100</v>
      </c>
      <c r="R34" s="2">
        <v>252000</v>
      </c>
      <c r="S34" s="2">
        <v>1100000</v>
      </c>
      <c r="T34" s="2"/>
      <c r="U34" s="2"/>
    </row>
    <row r="35" spans="1:21" x14ac:dyDescent="0.25">
      <c r="A35" s="2">
        <v>1993</v>
      </c>
      <c r="B35" s="2">
        <v>3500000</v>
      </c>
      <c r="C35" s="2">
        <v>3.33</v>
      </c>
      <c r="D35" s="2">
        <v>32289000</v>
      </c>
      <c r="E35" s="2">
        <v>6.95</v>
      </c>
      <c r="F35" s="2">
        <v>4700000</v>
      </c>
      <c r="G35" s="2">
        <v>434</v>
      </c>
      <c r="H35" s="2">
        <v>23.13</v>
      </c>
      <c r="I35" s="2">
        <v>32845000</v>
      </c>
      <c r="J35" s="2">
        <v>142000000</v>
      </c>
      <c r="K35" s="2">
        <v>13028</v>
      </c>
      <c r="L35" s="2">
        <v>32035000</v>
      </c>
      <c r="M35" s="2">
        <v>138500000</v>
      </c>
      <c r="N35" s="2">
        <v>2400000</v>
      </c>
      <c r="O35" s="2">
        <v>3.33</v>
      </c>
      <c r="P35" s="2">
        <v>23.13</v>
      </c>
      <c r="Q35" s="2">
        <v>100</v>
      </c>
      <c r="R35" s="2">
        <v>254000</v>
      </c>
      <c r="S35" s="2">
        <v>1100000</v>
      </c>
      <c r="T35" s="2"/>
      <c r="U35" s="2"/>
    </row>
    <row r="36" spans="1:21" x14ac:dyDescent="0.25">
      <c r="A36" s="2">
        <v>1994</v>
      </c>
      <c r="B36" s="2">
        <v>2100000</v>
      </c>
      <c r="C36" s="2">
        <v>3.33</v>
      </c>
      <c r="D36" s="2">
        <v>31886000</v>
      </c>
      <c r="E36" s="2">
        <v>6.96</v>
      </c>
      <c r="F36" s="2">
        <v>4600000</v>
      </c>
      <c r="G36" s="2">
        <v>433</v>
      </c>
      <c r="H36" s="2">
        <v>23.19</v>
      </c>
      <c r="I36" s="2">
        <v>32234000</v>
      </c>
      <c r="J36" s="2">
        <v>139000000</v>
      </c>
      <c r="K36" s="2">
        <v>12991</v>
      </c>
      <c r="L36" s="2">
        <v>31747000</v>
      </c>
      <c r="M36" s="2">
        <v>136900000</v>
      </c>
      <c r="N36" s="2">
        <v>1500000</v>
      </c>
      <c r="O36" s="2">
        <v>3.33</v>
      </c>
      <c r="P36" s="2">
        <v>23.19</v>
      </c>
      <c r="Q36" s="2">
        <v>100</v>
      </c>
      <c r="R36" s="2">
        <v>139000</v>
      </c>
      <c r="S36" s="2">
        <v>600000</v>
      </c>
      <c r="T36" s="2"/>
      <c r="U36" s="2"/>
    </row>
    <row r="37" spans="1:21" x14ac:dyDescent="0.25">
      <c r="A37" s="2">
        <v>1995</v>
      </c>
      <c r="B37" s="2">
        <v>2600000</v>
      </c>
      <c r="C37" s="2">
        <v>3.4</v>
      </c>
      <c r="D37" s="2">
        <v>32330000</v>
      </c>
      <c r="E37" s="2">
        <v>6.78</v>
      </c>
      <c r="F37" s="2">
        <v>4800000</v>
      </c>
      <c r="G37" s="2">
        <v>464</v>
      </c>
      <c r="H37" s="2">
        <v>23.06</v>
      </c>
      <c r="I37" s="2">
        <v>32746000</v>
      </c>
      <c r="J37" s="2">
        <v>142000000</v>
      </c>
      <c r="K37" s="2">
        <v>13654</v>
      </c>
      <c r="L37" s="2">
        <v>32146000</v>
      </c>
      <c r="M37" s="2">
        <v>139400000</v>
      </c>
      <c r="N37" s="2">
        <v>1800000</v>
      </c>
      <c r="O37" s="2">
        <v>3.4</v>
      </c>
      <c r="P37" s="2">
        <v>23.06</v>
      </c>
      <c r="Q37" s="2">
        <v>100</v>
      </c>
      <c r="R37" s="2">
        <v>184000</v>
      </c>
      <c r="S37" s="2">
        <v>800000</v>
      </c>
      <c r="T37" s="2"/>
      <c r="U37" s="2"/>
    </row>
    <row r="38" spans="1:21" x14ac:dyDescent="0.25">
      <c r="A38" s="2">
        <v>1996</v>
      </c>
      <c r="B38" s="2">
        <v>3100000</v>
      </c>
      <c r="C38" s="2">
        <v>3.44</v>
      </c>
      <c r="D38" s="2">
        <v>29466000</v>
      </c>
      <c r="E38" s="2">
        <v>6.75</v>
      </c>
      <c r="F38" s="2">
        <v>4400000</v>
      </c>
      <c r="G38" s="2">
        <v>472</v>
      </c>
      <c r="H38" s="2">
        <v>23.22</v>
      </c>
      <c r="I38" s="2">
        <v>29954000</v>
      </c>
      <c r="J38" s="2">
        <v>129000000</v>
      </c>
      <c r="K38" s="2">
        <v>13723</v>
      </c>
      <c r="L38" s="2">
        <v>29234000</v>
      </c>
      <c r="M38" s="2">
        <v>125900000</v>
      </c>
      <c r="N38" s="2">
        <v>2100000</v>
      </c>
      <c r="O38" s="2">
        <v>3.44</v>
      </c>
      <c r="P38" s="2">
        <v>23.22</v>
      </c>
      <c r="Q38" s="2">
        <v>100</v>
      </c>
      <c r="R38" s="2">
        <v>232000</v>
      </c>
      <c r="S38" s="2">
        <v>1000000</v>
      </c>
      <c r="T38" s="2"/>
      <c r="U38" s="2"/>
    </row>
    <row r="39" spans="1:21" x14ac:dyDescent="0.25">
      <c r="A39" s="2">
        <v>1997</v>
      </c>
      <c r="B39" s="2">
        <v>3700000</v>
      </c>
      <c r="C39" s="2">
        <v>3.42</v>
      </c>
      <c r="D39" s="2">
        <v>29776000</v>
      </c>
      <c r="E39" s="2">
        <v>7.23</v>
      </c>
      <c r="F39" s="2">
        <v>4200000</v>
      </c>
      <c r="G39" s="2">
        <v>462</v>
      </c>
      <c r="H39" s="2">
        <v>24.71</v>
      </c>
      <c r="I39" s="2">
        <v>30393000</v>
      </c>
      <c r="J39" s="2">
        <v>123000000</v>
      </c>
      <c r="K39" s="2">
        <v>13516</v>
      </c>
      <c r="L39" s="2">
        <v>29479000</v>
      </c>
      <c r="M39" s="2">
        <v>119300000</v>
      </c>
      <c r="N39" s="2">
        <v>2500000</v>
      </c>
      <c r="O39" s="2">
        <v>3.42</v>
      </c>
      <c r="P39" s="2">
        <v>24.71</v>
      </c>
      <c r="Q39" s="2">
        <v>100</v>
      </c>
      <c r="R39" s="2">
        <v>297000</v>
      </c>
      <c r="S39" s="2">
        <v>1200000</v>
      </c>
      <c r="T39" s="2"/>
      <c r="U39" s="2"/>
    </row>
    <row r="40" spans="1:21" x14ac:dyDescent="0.25">
      <c r="A40" s="2">
        <v>1998</v>
      </c>
      <c r="B40" s="2">
        <v>2700000</v>
      </c>
      <c r="C40" s="2">
        <v>3.43</v>
      </c>
      <c r="D40" s="2">
        <v>33530000</v>
      </c>
      <c r="E40" s="2">
        <v>7.69</v>
      </c>
      <c r="F40" s="2">
        <v>4400000</v>
      </c>
      <c r="G40" s="2">
        <v>497</v>
      </c>
      <c r="H40" s="2">
        <v>26.36</v>
      </c>
      <c r="I40" s="2">
        <v>34004000</v>
      </c>
      <c r="J40" s="2">
        <v>129000000</v>
      </c>
      <c r="K40" s="2">
        <v>14494</v>
      </c>
      <c r="L40" s="2">
        <v>33293000</v>
      </c>
      <c r="M40" s="2">
        <v>126300000</v>
      </c>
      <c r="N40" s="2">
        <v>1800000</v>
      </c>
      <c r="O40" s="2">
        <v>3.43</v>
      </c>
      <c r="P40" s="2">
        <v>26.36</v>
      </c>
      <c r="Q40" s="2">
        <v>100</v>
      </c>
      <c r="R40" s="2">
        <v>237000</v>
      </c>
      <c r="S40" s="2">
        <v>900000</v>
      </c>
      <c r="T40" s="2"/>
      <c r="U40" s="2"/>
    </row>
    <row r="41" spans="1:21" x14ac:dyDescent="0.25">
      <c r="A41" s="2">
        <v>1999</v>
      </c>
      <c r="B41" s="2">
        <v>1700000</v>
      </c>
      <c r="C41" s="2">
        <v>3.49</v>
      </c>
      <c r="D41" s="2">
        <v>31429000</v>
      </c>
      <c r="E41" s="2">
        <v>7.59</v>
      </c>
      <c r="F41" s="2">
        <v>4200000</v>
      </c>
      <c r="G41" s="2">
        <v>486</v>
      </c>
      <c r="H41" s="2">
        <v>26.5</v>
      </c>
      <c r="I41" s="2">
        <v>31721000</v>
      </c>
      <c r="J41" s="2">
        <v>120000000</v>
      </c>
      <c r="K41" s="2">
        <v>13919</v>
      </c>
      <c r="L41" s="2">
        <v>31270000</v>
      </c>
      <c r="M41" s="2">
        <v>118000000</v>
      </c>
      <c r="N41" s="2">
        <v>1100000</v>
      </c>
      <c r="O41" s="2">
        <v>3.49</v>
      </c>
      <c r="P41" s="2">
        <v>26.5</v>
      </c>
      <c r="Q41" s="2">
        <v>100</v>
      </c>
      <c r="R41" s="2">
        <v>159000</v>
      </c>
      <c r="S41" s="2">
        <v>600000</v>
      </c>
      <c r="T41" s="2"/>
      <c r="U41" s="2"/>
    </row>
    <row r="42" spans="1:21" x14ac:dyDescent="0.25">
      <c r="A42" s="2">
        <v>2000</v>
      </c>
      <c r="B42" s="2">
        <v>1600000</v>
      </c>
      <c r="C42" s="2">
        <v>3.47</v>
      </c>
      <c r="D42" s="2">
        <v>28225000</v>
      </c>
      <c r="E42" s="2">
        <v>7.06</v>
      </c>
      <c r="F42" s="2">
        <v>4000000</v>
      </c>
      <c r="G42" s="2">
        <v>498</v>
      </c>
      <c r="H42" s="2">
        <v>24.5</v>
      </c>
      <c r="I42" s="2">
        <v>28494000</v>
      </c>
      <c r="J42" s="2">
        <v>116000000</v>
      </c>
      <c r="K42" s="2">
        <v>14358</v>
      </c>
      <c r="L42" s="2">
        <v>28102000</v>
      </c>
      <c r="M42" s="2">
        <v>114700000</v>
      </c>
      <c r="N42" s="2">
        <v>1100000</v>
      </c>
      <c r="O42" s="2">
        <v>3.47</v>
      </c>
      <c r="P42" s="2">
        <v>24.5</v>
      </c>
      <c r="Q42" s="2">
        <v>100</v>
      </c>
      <c r="R42" s="2">
        <v>123000</v>
      </c>
      <c r="S42" s="2">
        <v>500000</v>
      </c>
      <c r="T42" s="2"/>
      <c r="U42" s="2"/>
    </row>
    <row r="43" spans="1:21" x14ac:dyDescent="0.25">
      <c r="A43" s="2">
        <v>2001</v>
      </c>
      <c r="B43" s="2">
        <v>1700000</v>
      </c>
      <c r="C43" s="2">
        <v>3.43</v>
      </c>
      <c r="D43" s="2">
        <v>26674000</v>
      </c>
      <c r="E43" s="2">
        <v>7.43</v>
      </c>
      <c r="F43" s="2">
        <v>3600000</v>
      </c>
      <c r="G43" s="2">
        <v>484</v>
      </c>
      <c r="H43" s="2">
        <v>25.5</v>
      </c>
      <c r="I43" s="2">
        <v>26979000</v>
      </c>
      <c r="J43" s="2">
        <v>106000000</v>
      </c>
      <c r="K43" s="2">
        <v>14107</v>
      </c>
      <c r="L43" s="2">
        <v>26546000</v>
      </c>
      <c r="M43" s="2">
        <v>104100000</v>
      </c>
      <c r="N43" s="2">
        <v>1200000</v>
      </c>
      <c r="O43" s="2">
        <v>3.43</v>
      </c>
      <c r="P43" s="2">
        <v>25.5</v>
      </c>
      <c r="Q43" s="2">
        <v>100</v>
      </c>
      <c r="R43" s="2">
        <v>128000</v>
      </c>
      <c r="S43" s="2">
        <v>500000</v>
      </c>
      <c r="T43" s="2"/>
      <c r="U43" s="2"/>
    </row>
    <row r="44" spans="1:21" x14ac:dyDescent="0.25">
      <c r="A44" s="2">
        <v>2002</v>
      </c>
      <c r="B44" s="2">
        <v>1600000</v>
      </c>
      <c r="C44" s="2">
        <v>3.47</v>
      </c>
      <c r="D44" s="2">
        <v>22585000</v>
      </c>
      <c r="E44" s="2">
        <v>6.8</v>
      </c>
      <c r="F44" s="2">
        <v>3400000</v>
      </c>
      <c r="G44" s="2">
        <v>509</v>
      </c>
      <c r="H44" s="2">
        <v>23.6</v>
      </c>
      <c r="I44" s="2">
        <v>22845000</v>
      </c>
      <c r="J44" s="2">
        <v>97000000</v>
      </c>
      <c r="K44" s="2">
        <v>14667</v>
      </c>
      <c r="L44" s="2">
        <v>22467000</v>
      </c>
      <c r="M44" s="2">
        <v>95200000</v>
      </c>
      <c r="N44" s="2">
        <v>1100000</v>
      </c>
      <c r="O44" s="2">
        <v>3.47</v>
      </c>
      <c r="P44" s="2">
        <v>23.6</v>
      </c>
      <c r="Q44" s="2">
        <v>100</v>
      </c>
      <c r="R44" s="2">
        <v>118000</v>
      </c>
      <c r="S44" s="2">
        <v>500000</v>
      </c>
      <c r="T44" s="2"/>
      <c r="U44" s="2"/>
    </row>
    <row r="45" spans="1:21" x14ac:dyDescent="0.25">
      <c r="A45" s="2">
        <v>2003</v>
      </c>
      <c r="B45" s="2">
        <v>1500000</v>
      </c>
      <c r="C45" s="2">
        <v>3.49</v>
      </c>
      <c r="D45" s="2">
        <v>21568000</v>
      </c>
      <c r="E45" s="2">
        <v>6.79</v>
      </c>
      <c r="F45" s="2">
        <v>3200000</v>
      </c>
      <c r="G45" s="2">
        <v>494</v>
      </c>
      <c r="H45" s="2">
        <v>23.7</v>
      </c>
      <c r="I45" s="2">
        <v>21804000</v>
      </c>
      <c r="J45" s="2">
        <v>92000000</v>
      </c>
      <c r="K45" s="2">
        <v>14154</v>
      </c>
      <c r="L45" s="2">
        <v>21449000</v>
      </c>
      <c r="M45" s="2">
        <v>90500000</v>
      </c>
      <c r="N45" s="2">
        <v>1000000</v>
      </c>
      <c r="O45" s="2">
        <v>3.49</v>
      </c>
      <c r="P45" s="2">
        <v>23.7</v>
      </c>
      <c r="Q45" s="2">
        <v>100</v>
      </c>
      <c r="R45" s="2">
        <v>119000</v>
      </c>
      <c r="S45" s="2">
        <v>500000</v>
      </c>
      <c r="T45" s="2"/>
      <c r="U45" s="2"/>
    </row>
    <row r="46" spans="1:21" x14ac:dyDescent="0.25">
      <c r="A46" s="2">
        <v>2004</v>
      </c>
      <c r="B46" s="2">
        <v>2000000</v>
      </c>
      <c r="C46" s="2">
        <v>3.52</v>
      </c>
      <c r="D46" s="2">
        <v>20329000</v>
      </c>
      <c r="E46" s="2">
        <v>7.3</v>
      </c>
      <c r="F46" s="2">
        <v>2800000</v>
      </c>
      <c r="G46" s="2">
        <v>465</v>
      </c>
      <c r="H46" s="2">
        <v>25.7</v>
      </c>
      <c r="I46" s="2">
        <v>20689000</v>
      </c>
      <c r="J46" s="2">
        <v>81000000</v>
      </c>
      <c r="K46" s="2">
        <v>13197</v>
      </c>
      <c r="L46" s="2">
        <v>20175000</v>
      </c>
      <c r="M46" s="2">
        <v>78500000</v>
      </c>
      <c r="N46" s="2">
        <v>1400000</v>
      </c>
      <c r="O46" s="2">
        <v>3.52</v>
      </c>
      <c r="P46" s="2">
        <v>25.7</v>
      </c>
      <c r="Q46" s="2">
        <v>100</v>
      </c>
      <c r="R46" s="2">
        <v>154000</v>
      </c>
      <c r="S46" s="2">
        <v>600000</v>
      </c>
      <c r="T46" s="2"/>
      <c r="U46" s="2"/>
    </row>
    <row r="47" spans="1:21" x14ac:dyDescent="0.25">
      <c r="A47" s="2">
        <v>2005</v>
      </c>
      <c r="B47" s="2">
        <v>1500000</v>
      </c>
      <c r="C47" s="2">
        <v>3.4</v>
      </c>
      <c r="D47" s="2">
        <v>18522000</v>
      </c>
      <c r="E47" s="2">
        <v>7.94</v>
      </c>
      <c r="F47" s="2">
        <v>2400000</v>
      </c>
      <c r="G47" s="2">
        <v>438</v>
      </c>
      <c r="H47" s="2">
        <v>27</v>
      </c>
      <c r="I47" s="2">
        <v>18792000</v>
      </c>
      <c r="J47" s="2">
        <v>70000000</v>
      </c>
      <c r="K47" s="2">
        <v>12889</v>
      </c>
      <c r="L47" s="2">
        <v>18387000</v>
      </c>
      <c r="M47" s="2">
        <v>68100000</v>
      </c>
      <c r="N47" s="2">
        <v>1000000</v>
      </c>
      <c r="O47" s="2">
        <v>3.4</v>
      </c>
      <c r="P47" s="2">
        <v>27</v>
      </c>
      <c r="Q47" s="2">
        <v>100</v>
      </c>
      <c r="R47" s="2">
        <v>135000</v>
      </c>
      <c r="S47" s="2">
        <v>500000</v>
      </c>
      <c r="T47" s="2"/>
      <c r="U47" s="2"/>
    </row>
    <row r="48" spans="1:21" x14ac:dyDescent="0.25">
      <c r="A48" s="2">
        <v>2006</v>
      </c>
      <c r="B48" s="2">
        <v>1200000</v>
      </c>
      <c r="C48" s="2">
        <v>3.36</v>
      </c>
      <c r="D48" s="2">
        <v>14612000</v>
      </c>
      <c r="E48" s="2">
        <v>7.74</v>
      </c>
      <c r="F48" s="2">
        <v>1900000</v>
      </c>
      <c r="G48" s="2">
        <v>445</v>
      </c>
      <c r="H48" s="2">
        <v>26</v>
      </c>
      <c r="I48" s="2">
        <v>14820000</v>
      </c>
      <c r="J48" s="2">
        <v>57000000</v>
      </c>
      <c r="K48" s="2">
        <v>13256</v>
      </c>
      <c r="L48" s="2">
        <v>14508000</v>
      </c>
      <c r="M48" s="2">
        <v>55800000</v>
      </c>
      <c r="N48" s="2">
        <v>800000</v>
      </c>
      <c r="O48" s="2">
        <v>3.36</v>
      </c>
      <c r="P48" s="2">
        <v>26</v>
      </c>
      <c r="Q48" s="2">
        <v>100</v>
      </c>
      <c r="R48" s="2">
        <v>104000</v>
      </c>
      <c r="S48" s="2">
        <v>400000</v>
      </c>
      <c r="T48" s="2"/>
      <c r="U48" s="2"/>
    </row>
    <row r="49" spans="1:21" x14ac:dyDescent="0.25">
      <c r="A49" s="2">
        <v>2007</v>
      </c>
      <c r="B49" s="2">
        <v>1200000</v>
      </c>
      <c r="C49" s="2">
        <v>3.4</v>
      </c>
      <c r="D49" s="2">
        <v>9786000</v>
      </c>
      <c r="E49" s="2">
        <v>8.2899999999999991</v>
      </c>
      <c r="F49" s="2">
        <v>1200000</v>
      </c>
      <c r="G49" s="2">
        <v>416</v>
      </c>
      <c r="H49" s="2">
        <v>28.2</v>
      </c>
      <c r="I49" s="2">
        <v>10011000</v>
      </c>
      <c r="J49" s="2">
        <v>36000000</v>
      </c>
      <c r="K49" s="2">
        <v>12241</v>
      </c>
      <c r="L49" s="2">
        <v>9673000</v>
      </c>
      <c r="M49" s="2">
        <v>34300000</v>
      </c>
      <c r="N49" s="2">
        <v>800000</v>
      </c>
      <c r="O49" s="2">
        <v>3.4</v>
      </c>
      <c r="P49" s="2">
        <v>28.2</v>
      </c>
      <c r="Q49" s="2">
        <v>100</v>
      </c>
      <c r="R49" s="2">
        <v>113000</v>
      </c>
      <c r="S49" s="2">
        <v>400000</v>
      </c>
      <c r="T49" s="2"/>
      <c r="U49" s="2"/>
    </row>
    <row r="50" spans="1:21" x14ac:dyDescent="0.25">
      <c r="A50" s="2">
        <v>2008</v>
      </c>
      <c r="B50" s="2">
        <v>600000</v>
      </c>
      <c r="C50" s="2">
        <v>3.39</v>
      </c>
      <c r="D50" s="2">
        <v>5521000</v>
      </c>
      <c r="E50" s="2">
        <v>9</v>
      </c>
      <c r="F50" s="2">
        <v>600000</v>
      </c>
      <c r="G50" s="2">
        <v>369</v>
      </c>
      <c r="H50" s="2">
        <v>30.5</v>
      </c>
      <c r="I50" s="2">
        <v>5643000</v>
      </c>
      <c r="J50" s="2">
        <v>18500000</v>
      </c>
      <c r="K50" s="2">
        <v>10882</v>
      </c>
      <c r="L50" s="2">
        <v>5460000</v>
      </c>
      <c r="M50" s="2">
        <v>17900000</v>
      </c>
      <c r="N50" s="2">
        <v>400000</v>
      </c>
      <c r="O50" s="2">
        <v>3.39</v>
      </c>
      <c r="P50" s="2">
        <v>30.5</v>
      </c>
      <c r="Q50" s="2">
        <v>100</v>
      </c>
      <c r="R50" s="2">
        <v>61000</v>
      </c>
      <c r="S50" s="2">
        <v>200000</v>
      </c>
      <c r="T50" s="2"/>
      <c r="U50" s="2"/>
    </row>
    <row r="51" spans="1:21" x14ac:dyDescent="0.25">
      <c r="A51" s="2">
        <v>2009</v>
      </c>
      <c r="B51" s="2">
        <v>200000</v>
      </c>
      <c r="C51" s="2">
        <v>3.57</v>
      </c>
      <c r="D51" s="2">
        <v>7527000</v>
      </c>
      <c r="E51" s="2">
        <v>9.94</v>
      </c>
      <c r="F51" s="2">
        <v>800000</v>
      </c>
      <c r="G51" s="2">
        <v>507</v>
      </c>
      <c r="H51" s="2">
        <v>35.5</v>
      </c>
      <c r="I51" s="2">
        <v>7562000</v>
      </c>
      <c r="J51" s="2">
        <v>21300000</v>
      </c>
      <c r="K51" s="2">
        <v>14200</v>
      </c>
      <c r="L51" s="2">
        <v>7491000</v>
      </c>
      <c r="M51" s="2">
        <v>21100000</v>
      </c>
      <c r="N51" s="2">
        <v>100000</v>
      </c>
      <c r="O51" s="2">
        <v>3.57</v>
      </c>
      <c r="P51" s="2">
        <v>35.5</v>
      </c>
      <c r="Q51" s="2">
        <v>100</v>
      </c>
      <c r="R51" s="2">
        <v>36000</v>
      </c>
      <c r="S51" s="2">
        <v>100000</v>
      </c>
      <c r="T51" s="2"/>
      <c r="U51" s="2"/>
    </row>
    <row r="52" spans="1:21" x14ac:dyDescent="0.25">
      <c r="A52" s="2">
        <v>2010</v>
      </c>
      <c r="B52" s="2">
        <v>300000</v>
      </c>
      <c r="C52" s="2">
        <v>3.56</v>
      </c>
      <c r="D52" s="2">
        <v>8820000</v>
      </c>
      <c r="E52" s="2">
        <v>9.83</v>
      </c>
      <c r="F52" s="2">
        <v>900000</v>
      </c>
      <c r="G52" s="2">
        <v>474</v>
      </c>
      <c r="H52" s="2">
        <v>35</v>
      </c>
      <c r="I52" s="2">
        <v>8855000</v>
      </c>
      <c r="J52" s="2">
        <v>25300000</v>
      </c>
      <c r="K52" s="2">
        <v>13316</v>
      </c>
      <c r="L52" s="2">
        <v>8750000</v>
      </c>
      <c r="M52" s="2">
        <v>25000000</v>
      </c>
      <c r="N52" s="2">
        <v>100000</v>
      </c>
      <c r="O52" s="2">
        <v>3.56</v>
      </c>
      <c r="P52" s="2">
        <v>35</v>
      </c>
      <c r="Q52" s="2">
        <v>100</v>
      </c>
      <c r="R52" s="2">
        <v>70000</v>
      </c>
      <c r="S52" s="2">
        <v>200000</v>
      </c>
      <c r="T52" s="2"/>
      <c r="U52" s="2"/>
    </row>
    <row r="53" spans="1:21" x14ac:dyDescent="0.25">
      <c r="A53" s="2">
        <v>2011</v>
      </c>
      <c r="B53" s="2">
        <v>200000</v>
      </c>
      <c r="C53" s="2">
        <v>3.6</v>
      </c>
      <c r="D53" s="2">
        <v>9582000</v>
      </c>
      <c r="E53" s="2">
        <v>9.75</v>
      </c>
      <c r="F53" s="2">
        <v>1000000</v>
      </c>
      <c r="G53" s="2">
        <v>519</v>
      </c>
      <c r="H53" s="2">
        <v>35.1</v>
      </c>
      <c r="I53" s="2">
        <v>9617000</v>
      </c>
      <c r="J53" s="2">
        <v>27400000</v>
      </c>
      <c r="K53" s="2">
        <v>14421</v>
      </c>
      <c r="L53" s="2">
        <v>9547000</v>
      </c>
      <c r="M53" s="2">
        <v>27200000</v>
      </c>
      <c r="N53" s="2">
        <v>100000</v>
      </c>
      <c r="O53" s="2" t="s">
        <v>90</v>
      </c>
      <c r="P53" s="2" t="s">
        <v>90</v>
      </c>
      <c r="Q53" s="2">
        <v>100</v>
      </c>
      <c r="R53" s="2">
        <v>35000</v>
      </c>
      <c r="S53" s="2">
        <v>100000</v>
      </c>
      <c r="T53" s="2" t="s">
        <v>90</v>
      </c>
      <c r="U53" s="2" t="s">
        <v>90</v>
      </c>
    </row>
    <row r="54" spans="1:21" x14ac:dyDescent="0.25">
      <c r="A54" s="2">
        <v>2012</v>
      </c>
      <c r="B54" s="2">
        <v>200000</v>
      </c>
      <c r="C54" s="2">
        <v>3.46</v>
      </c>
      <c r="D54" s="2">
        <v>9678000</v>
      </c>
      <c r="E54" s="2">
        <v>9.8800000000000008</v>
      </c>
      <c r="F54" s="2">
        <v>1000000</v>
      </c>
      <c r="G54" s="2">
        <v>491</v>
      </c>
      <c r="H54" s="2">
        <v>34.200000000000003</v>
      </c>
      <c r="I54" s="2">
        <v>9713000</v>
      </c>
      <c r="J54" s="2">
        <v>28400000</v>
      </c>
      <c r="K54" s="2">
        <v>14200</v>
      </c>
      <c r="L54" s="2">
        <v>9644000</v>
      </c>
      <c r="M54" s="2">
        <v>28200000</v>
      </c>
      <c r="N54" s="2">
        <v>100000</v>
      </c>
      <c r="O54" s="2"/>
      <c r="P54" s="2" t="s">
        <v>90</v>
      </c>
      <c r="Q54" s="2">
        <v>100</v>
      </c>
      <c r="R54" s="2">
        <v>34000</v>
      </c>
      <c r="S54" s="2">
        <v>100000</v>
      </c>
      <c r="T54" s="2"/>
      <c r="U54" s="2" t="s">
        <v>90</v>
      </c>
    </row>
    <row r="55" spans="1:21" x14ac:dyDescent="0.25">
      <c r="A55" s="2">
        <v>2013</v>
      </c>
      <c r="B55" s="2">
        <v>200000</v>
      </c>
      <c r="C55" s="2">
        <v>3.46</v>
      </c>
      <c r="D55" s="2">
        <v>10113000</v>
      </c>
      <c r="E55" s="2">
        <v>9.94</v>
      </c>
      <c r="F55" s="2">
        <v>1000000</v>
      </c>
      <c r="G55" s="2">
        <v>464</v>
      </c>
      <c r="H55" s="2">
        <v>34.4</v>
      </c>
      <c r="I55" s="2">
        <v>10148000</v>
      </c>
      <c r="J55" s="2">
        <v>29500000</v>
      </c>
      <c r="K55" s="2">
        <v>13409</v>
      </c>
      <c r="L55" s="2">
        <v>10079000</v>
      </c>
      <c r="M55" s="2">
        <v>29300000</v>
      </c>
      <c r="N55" s="2">
        <v>100000</v>
      </c>
      <c r="O55" s="2"/>
      <c r="P55" s="2"/>
      <c r="Q55" s="2">
        <v>100</v>
      </c>
      <c r="R55" s="2">
        <v>34000</v>
      </c>
      <c r="S55" s="2">
        <v>100000</v>
      </c>
      <c r="T55" s="2"/>
      <c r="U55" s="2"/>
    </row>
    <row r="56" spans="1:21" x14ac:dyDescent="0.25">
      <c r="A56" s="2">
        <v>2014</v>
      </c>
      <c r="B56" s="2">
        <v>200000</v>
      </c>
      <c r="C56" s="2">
        <v>3.47</v>
      </c>
      <c r="D56" s="2">
        <v>10549000</v>
      </c>
      <c r="E56" s="2">
        <v>10.199999999999999</v>
      </c>
      <c r="F56" s="2">
        <v>1000000</v>
      </c>
      <c r="G56" s="2">
        <v>472</v>
      </c>
      <c r="H56" s="2">
        <v>35.4</v>
      </c>
      <c r="I56" s="2">
        <v>10585000</v>
      </c>
      <c r="J56" s="2">
        <v>29900000</v>
      </c>
      <c r="K56" s="2">
        <v>13591</v>
      </c>
      <c r="L56" s="2">
        <v>10514000</v>
      </c>
      <c r="M56" s="2">
        <v>29700000</v>
      </c>
      <c r="N56" s="2">
        <v>100000</v>
      </c>
      <c r="O56" s="2"/>
      <c r="P56" s="2"/>
      <c r="Q56" s="2">
        <v>100</v>
      </c>
      <c r="R56" s="2">
        <v>35000</v>
      </c>
      <c r="S56" s="2">
        <v>100000</v>
      </c>
      <c r="T56" s="2"/>
      <c r="U56" s="2"/>
    </row>
    <row r="57" spans="1:21" x14ac:dyDescent="0.25">
      <c r="A57" s="2">
        <v>2015</v>
      </c>
      <c r="B57" s="2">
        <v>200000</v>
      </c>
      <c r="C57" s="2">
        <v>3.46</v>
      </c>
      <c r="D57" s="2">
        <v>10051000</v>
      </c>
      <c r="E57" s="2">
        <v>8.32</v>
      </c>
      <c r="F57" s="2">
        <v>1200000</v>
      </c>
      <c r="G57" s="2">
        <v>550</v>
      </c>
      <c r="H57" s="2">
        <v>28.8</v>
      </c>
      <c r="I57" s="2">
        <v>10080000</v>
      </c>
      <c r="J57" s="2">
        <v>35000000</v>
      </c>
      <c r="K57" s="2">
        <v>15909</v>
      </c>
      <c r="L57" s="2">
        <v>10022000</v>
      </c>
      <c r="M57" s="2">
        <v>34800000</v>
      </c>
      <c r="N57" s="2">
        <v>100000</v>
      </c>
      <c r="O57" s="2"/>
      <c r="P57" s="2"/>
      <c r="Q57" s="2">
        <v>100</v>
      </c>
      <c r="R57" s="2">
        <v>29000</v>
      </c>
      <c r="S57" s="2">
        <v>100000</v>
      </c>
      <c r="T57" s="2"/>
      <c r="U57" s="2"/>
    </row>
    <row r="58" spans="1:21" x14ac:dyDescent="0.25">
      <c r="A58" s="2">
        <v>2016</v>
      </c>
      <c r="B58" s="2">
        <v>200000</v>
      </c>
      <c r="C58" s="2">
        <v>3.34</v>
      </c>
      <c r="D58" s="2">
        <v>9187000</v>
      </c>
      <c r="E58" s="2">
        <v>7.9</v>
      </c>
      <c r="F58" s="2">
        <v>1200000</v>
      </c>
      <c r="G58" s="2">
        <v>486</v>
      </c>
      <c r="H58" s="2">
        <v>26.4</v>
      </c>
      <c r="I58" s="2">
        <v>9214000</v>
      </c>
      <c r="J58" s="2">
        <v>34900000</v>
      </c>
      <c r="K58" s="2">
        <v>14542</v>
      </c>
      <c r="L58" s="2">
        <v>9161000</v>
      </c>
      <c r="M58" s="2">
        <v>34700000</v>
      </c>
      <c r="N58" s="2">
        <v>100000</v>
      </c>
      <c r="O58" s="2"/>
      <c r="P58" s="2"/>
      <c r="Q58" s="2">
        <v>100</v>
      </c>
      <c r="R58" s="2">
        <v>26000</v>
      </c>
      <c r="S58" s="2">
        <v>100000</v>
      </c>
      <c r="T58" s="2"/>
      <c r="U58" s="2"/>
    </row>
    <row r="59" spans="1:21" x14ac:dyDescent="0.25">
      <c r="A59" s="2">
        <v>2017</v>
      </c>
      <c r="B59" s="2">
        <v>200000</v>
      </c>
      <c r="C59" s="2">
        <v>3.31</v>
      </c>
      <c r="D59" s="2">
        <v>11097000</v>
      </c>
      <c r="E59" s="2">
        <v>8.64</v>
      </c>
      <c r="F59" s="2">
        <v>1300000</v>
      </c>
      <c r="G59" s="2">
        <v>560</v>
      </c>
      <c r="H59" s="2">
        <v>28.6</v>
      </c>
      <c r="I59" s="2">
        <v>11125000</v>
      </c>
      <c r="J59" s="2">
        <v>38900000</v>
      </c>
      <c r="K59" s="2">
        <v>16913</v>
      </c>
      <c r="L59" s="2">
        <v>11068000</v>
      </c>
      <c r="M59" s="2">
        <v>38700000</v>
      </c>
      <c r="N59" s="2">
        <v>100000</v>
      </c>
      <c r="O59" s="2"/>
      <c r="P59" s="2"/>
      <c r="Q59" s="2">
        <v>100</v>
      </c>
      <c r="R59" s="2">
        <v>29000</v>
      </c>
      <c r="S59" s="2">
        <v>100000</v>
      </c>
      <c r="T59" s="2"/>
      <c r="U59" s="2"/>
    </row>
    <row r="60" spans="1:21" x14ac:dyDescent="0.25">
      <c r="A60" s="2">
        <v>2018</v>
      </c>
      <c r="B60" s="2">
        <v>200000</v>
      </c>
      <c r="C60" s="2">
        <v>3.45</v>
      </c>
      <c r="D60" s="2">
        <v>9464000</v>
      </c>
      <c r="E60" s="2">
        <v>8.1199999999999992</v>
      </c>
      <c r="F60" s="2">
        <v>1200000</v>
      </c>
      <c r="G60" s="2">
        <v>585</v>
      </c>
      <c r="H60" s="2">
        <v>28</v>
      </c>
      <c r="I60" s="2">
        <v>9492000</v>
      </c>
      <c r="J60" s="2">
        <v>33900000</v>
      </c>
      <c r="K60" s="2"/>
      <c r="L60" s="2">
        <v>9436000</v>
      </c>
      <c r="M60" s="2">
        <v>33700000</v>
      </c>
      <c r="N60" s="2">
        <v>100000</v>
      </c>
      <c r="O60" s="2"/>
      <c r="P60" s="2"/>
      <c r="Q60" s="2">
        <v>100</v>
      </c>
      <c r="R60" s="2">
        <v>28000</v>
      </c>
      <c r="S60" s="2">
        <v>100000</v>
      </c>
      <c r="T60" s="2"/>
      <c r="U60" s="2"/>
    </row>
  </sheetData>
  <pageMargins left="0.75" right="0.75" top="1" bottom="1" header="0.511811023622047" footer="0.511811023622047"/>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5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17</v>
      </c>
      <c r="B1" s="1" t="s">
        <v>181</v>
      </c>
    </row>
    <row r="2" spans="1:2" x14ac:dyDescent="0.25">
      <c r="A2" s="2">
        <v>1977</v>
      </c>
      <c r="B2" s="2">
        <v>38500000</v>
      </c>
    </row>
    <row r="3" spans="1:2" x14ac:dyDescent="0.25">
      <c r="A3" s="2">
        <v>1978</v>
      </c>
      <c r="B3" s="2">
        <v>41000000</v>
      </c>
    </row>
    <row r="4" spans="1:2" x14ac:dyDescent="0.25">
      <c r="A4" s="2">
        <v>1979</v>
      </c>
      <c r="B4" s="2">
        <v>35000000</v>
      </c>
    </row>
    <row r="5" spans="1:2" x14ac:dyDescent="0.25">
      <c r="A5" s="2">
        <v>1980</v>
      </c>
      <c r="B5" s="2">
        <v>35400000</v>
      </c>
    </row>
    <row r="6" spans="1:2" x14ac:dyDescent="0.25">
      <c r="A6" s="2">
        <v>1981</v>
      </c>
      <c r="B6" s="2">
        <v>35600000</v>
      </c>
    </row>
    <row r="7" spans="1:2" x14ac:dyDescent="0.25">
      <c r="A7" s="2">
        <v>1982</v>
      </c>
      <c r="B7" s="2">
        <v>36100000</v>
      </c>
    </row>
    <row r="8" spans="1:2" x14ac:dyDescent="0.25">
      <c r="A8" s="2">
        <v>1983</v>
      </c>
      <c r="B8" s="2">
        <v>39100000</v>
      </c>
    </row>
    <row r="9" spans="1:2" x14ac:dyDescent="0.25">
      <c r="A9" s="2">
        <v>1984</v>
      </c>
      <c r="B9" s="2">
        <v>38600000</v>
      </c>
    </row>
    <row r="10" spans="1:2" x14ac:dyDescent="0.25">
      <c r="A10" s="2">
        <v>1985</v>
      </c>
      <c r="B10" s="2">
        <v>41000000</v>
      </c>
    </row>
    <row r="11" spans="1:2" x14ac:dyDescent="0.25">
      <c r="A11" s="2">
        <v>1986</v>
      </c>
      <c r="B11" s="2">
        <v>40900000</v>
      </c>
    </row>
    <row r="12" spans="1:2" x14ac:dyDescent="0.25">
      <c r="A12" s="2">
        <v>1987</v>
      </c>
      <c r="B12" s="2">
        <v>42200000</v>
      </c>
    </row>
    <row r="13" spans="1:2" x14ac:dyDescent="0.25">
      <c r="A13" s="2">
        <v>1988</v>
      </c>
      <c r="B13" s="2">
        <v>40500000</v>
      </c>
    </row>
    <row r="14" spans="1:2" x14ac:dyDescent="0.25">
      <c r="A14" s="2">
        <v>1989</v>
      </c>
      <c r="B14" s="2">
        <v>44100000</v>
      </c>
    </row>
    <row r="15" spans="1:2" x14ac:dyDescent="0.25">
      <c r="A15" s="2">
        <v>1990</v>
      </c>
      <c r="B15" s="2">
        <v>38700000</v>
      </c>
    </row>
    <row r="16" spans="1:2" x14ac:dyDescent="0.25">
      <c r="A16" s="2">
        <v>1991</v>
      </c>
      <c r="B16" s="2">
        <v>34500000</v>
      </c>
    </row>
    <row r="17" spans="1:2" x14ac:dyDescent="0.25">
      <c r="A17" s="2">
        <v>1992</v>
      </c>
      <c r="B17" s="2">
        <v>29100000</v>
      </c>
    </row>
    <row r="18" spans="1:2" x14ac:dyDescent="0.25">
      <c r="A18" s="2">
        <v>1993</v>
      </c>
      <c r="B18" s="2">
        <v>17400000</v>
      </c>
    </row>
    <row r="19" spans="1:2" x14ac:dyDescent="0.25">
      <c r="A19" s="2">
        <v>1994</v>
      </c>
      <c r="B19" s="2">
        <v>15900000</v>
      </c>
    </row>
    <row r="20" spans="1:2" x14ac:dyDescent="0.25">
      <c r="A20" s="2">
        <v>1995</v>
      </c>
      <c r="B20" s="2">
        <v>14500000</v>
      </c>
    </row>
    <row r="21" spans="1:2" x14ac:dyDescent="0.25">
      <c r="A21" s="2">
        <v>1996</v>
      </c>
      <c r="B21" s="2">
        <v>15600000</v>
      </c>
    </row>
    <row r="22" spans="1:2" x14ac:dyDescent="0.25">
      <c r="A22" s="2">
        <v>1997</v>
      </c>
      <c r="B22" s="2">
        <v>16600000</v>
      </c>
    </row>
    <row r="23" spans="1:2" x14ac:dyDescent="0.25">
      <c r="A23" s="2">
        <v>1998</v>
      </c>
      <c r="B23" s="2">
        <v>15300000</v>
      </c>
    </row>
    <row r="24" spans="1:2" x14ac:dyDescent="0.25">
      <c r="A24" s="2">
        <v>1999</v>
      </c>
      <c r="B24" s="2">
        <v>14500000</v>
      </c>
    </row>
    <row r="25" spans="1:2" x14ac:dyDescent="0.25">
      <c r="A25" s="2">
        <v>2000</v>
      </c>
      <c r="B25" s="2">
        <v>14300000</v>
      </c>
    </row>
    <row r="26" spans="1:2" x14ac:dyDescent="0.25">
      <c r="A26" s="2">
        <v>2001</v>
      </c>
      <c r="B26" s="2">
        <v>12300000</v>
      </c>
    </row>
    <row r="27" spans="1:2" x14ac:dyDescent="0.25">
      <c r="A27" s="2">
        <v>2002</v>
      </c>
      <c r="B27" s="2">
        <v>11700000</v>
      </c>
    </row>
    <row r="28" spans="1:2" x14ac:dyDescent="0.25">
      <c r="A28" s="2">
        <v>2003</v>
      </c>
      <c r="B28" s="2">
        <v>10700000</v>
      </c>
    </row>
    <row r="29" spans="1:2" x14ac:dyDescent="0.25">
      <c r="A29" s="2">
        <v>2004</v>
      </c>
      <c r="B29" s="2">
        <v>10500000</v>
      </c>
    </row>
    <row r="30" spans="1:2" x14ac:dyDescent="0.25">
      <c r="A30" s="2">
        <v>2005</v>
      </c>
      <c r="B30" s="2">
        <v>9200000</v>
      </c>
    </row>
    <row r="31" spans="1:2" x14ac:dyDescent="0.25">
      <c r="A31" s="2">
        <v>2006</v>
      </c>
      <c r="B31" s="2">
        <v>10100000</v>
      </c>
    </row>
    <row r="32" spans="1:2" x14ac:dyDescent="0.25">
      <c r="A32" s="2">
        <v>2007</v>
      </c>
      <c r="B32" s="2">
        <v>10000000</v>
      </c>
    </row>
    <row r="33" spans="1:2" x14ac:dyDescent="0.25">
      <c r="A33" s="2">
        <v>2008</v>
      </c>
      <c r="B33" s="2">
        <v>10800000</v>
      </c>
    </row>
    <row r="34" spans="1:2" x14ac:dyDescent="0.25">
      <c r="A34" s="2">
        <v>2009</v>
      </c>
      <c r="B34" s="2">
        <v>10200000</v>
      </c>
    </row>
    <row r="35" spans="1:2" x14ac:dyDescent="0.25">
      <c r="A35" s="2">
        <v>2010</v>
      </c>
      <c r="B35" s="2">
        <v>10700000</v>
      </c>
    </row>
    <row r="36" spans="1:2" x14ac:dyDescent="0.25">
      <c r="A36" s="2">
        <v>2011</v>
      </c>
      <c r="B36" s="2">
        <v>10600000</v>
      </c>
    </row>
    <row r="37" spans="1:2" x14ac:dyDescent="0.25">
      <c r="A37" s="2">
        <v>2012</v>
      </c>
      <c r="B37" s="2">
        <v>10100000</v>
      </c>
    </row>
    <row r="38" spans="1:2" x14ac:dyDescent="0.25">
      <c r="A38" s="2">
        <v>2013</v>
      </c>
      <c r="B38" s="2">
        <v>9200000</v>
      </c>
    </row>
    <row r="39" spans="1:2" x14ac:dyDescent="0.25">
      <c r="A39" s="2">
        <v>2014</v>
      </c>
      <c r="B39" s="2">
        <v>9200000</v>
      </c>
    </row>
    <row r="40" spans="1:2" x14ac:dyDescent="0.25">
      <c r="A40" s="2">
        <v>2015</v>
      </c>
      <c r="B40" s="2">
        <v>8700000</v>
      </c>
    </row>
    <row r="41" spans="1:2" x14ac:dyDescent="0.25">
      <c r="A41" s="2">
        <v>2016</v>
      </c>
      <c r="B41" s="2">
        <v>8400000</v>
      </c>
    </row>
    <row r="42" spans="1:2" x14ac:dyDescent="0.25">
      <c r="A42" s="2">
        <v>2017</v>
      </c>
      <c r="B42" s="2">
        <v>8700000</v>
      </c>
    </row>
    <row r="43" spans="1:2" x14ac:dyDescent="0.25">
      <c r="A43" s="2">
        <v>2018</v>
      </c>
      <c r="B43" s="2">
        <v>8100000</v>
      </c>
    </row>
    <row r="44" spans="1:2" x14ac:dyDescent="0.25">
      <c r="A44" s="2">
        <v>2019</v>
      </c>
      <c r="B44" s="2">
        <v>9200000</v>
      </c>
    </row>
    <row r="45" spans="1:2" x14ac:dyDescent="0.25">
      <c r="A45" s="2">
        <v>2020</v>
      </c>
      <c r="B45" s="2">
        <v>10500000</v>
      </c>
    </row>
    <row r="46" spans="1:2" x14ac:dyDescent="0.25">
      <c r="A46" s="2">
        <v>2021</v>
      </c>
      <c r="B46" s="2">
        <v>10500000</v>
      </c>
    </row>
    <row r="47" spans="1:2" x14ac:dyDescent="0.25">
      <c r="A47" s="2">
        <v>2022</v>
      </c>
      <c r="B47" s="2">
        <v>10700000</v>
      </c>
    </row>
    <row r="48" spans="1:2" x14ac:dyDescent="0.25">
      <c r="A48" s="2">
        <v>2023</v>
      </c>
      <c r="B48" s="2">
        <v>9000000</v>
      </c>
    </row>
    <row r="49" spans="1:2" x14ac:dyDescent="0.25">
      <c r="A49" s="2">
        <v>2024</v>
      </c>
      <c r="B49" s="2">
        <v>9000000</v>
      </c>
    </row>
    <row r="50" spans="1:2" x14ac:dyDescent="0.25">
      <c r="A50" s="2">
        <v>2025</v>
      </c>
      <c r="B50" s="2">
        <v>800000</v>
      </c>
    </row>
    <row r="51" spans="1:2" x14ac:dyDescent="0.25">
      <c r="A51" s="2">
        <v>2026</v>
      </c>
      <c r="B51" s="2">
        <v>600000</v>
      </c>
    </row>
  </sheetData>
  <pageMargins left="0.75" right="0.75" top="1" bottom="1" header="0.511811023622047" footer="0.511811023622047"/>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38.25" x14ac:dyDescent="0.25">
      <c r="A1" s="1" t="s">
        <v>17</v>
      </c>
      <c r="B1" s="1" t="s">
        <v>182</v>
      </c>
      <c r="C1" s="1" t="s">
        <v>183</v>
      </c>
      <c r="D1" s="1" t="s">
        <v>184</v>
      </c>
      <c r="E1" s="1" t="s">
        <v>185</v>
      </c>
      <c r="F1" s="1" t="s">
        <v>186</v>
      </c>
      <c r="G1" s="1" t="s">
        <v>187</v>
      </c>
    </row>
    <row r="2" spans="1:7" x14ac:dyDescent="0.25">
      <c r="A2" s="2">
        <v>1964</v>
      </c>
      <c r="B2" s="2">
        <v>100</v>
      </c>
      <c r="C2" s="2">
        <v>90</v>
      </c>
      <c r="D2" s="2">
        <v>9000</v>
      </c>
      <c r="E2" s="2"/>
      <c r="F2" s="2"/>
      <c r="G2" s="2"/>
    </row>
    <row r="3" spans="1:7" x14ac:dyDescent="0.25">
      <c r="A3" s="2">
        <v>1965</v>
      </c>
      <c r="B3" s="2">
        <v>1200</v>
      </c>
      <c r="C3" s="2">
        <v>106</v>
      </c>
      <c r="D3" s="2">
        <v>127000</v>
      </c>
      <c r="E3" s="2"/>
      <c r="F3" s="2"/>
      <c r="G3" s="2"/>
    </row>
    <row r="4" spans="1:7" x14ac:dyDescent="0.25">
      <c r="A4" s="2">
        <v>1966</v>
      </c>
      <c r="B4" s="2">
        <v>1700</v>
      </c>
      <c r="C4" s="2">
        <v>92</v>
      </c>
      <c r="D4" s="2">
        <v>157000</v>
      </c>
      <c r="E4" s="2"/>
      <c r="F4" s="2"/>
      <c r="G4" s="2"/>
    </row>
    <row r="5" spans="1:7" x14ac:dyDescent="0.25">
      <c r="A5" s="2">
        <v>1967</v>
      </c>
      <c r="B5" s="2">
        <v>400</v>
      </c>
      <c r="C5" s="2">
        <v>98</v>
      </c>
      <c r="D5" s="2">
        <v>39000</v>
      </c>
      <c r="E5" s="2"/>
      <c r="F5" s="2"/>
      <c r="G5" s="2"/>
    </row>
    <row r="6" spans="1:7" x14ac:dyDescent="0.25">
      <c r="A6" s="2">
        <v>1968</v>
      </c>
      <c r="B6" s="2">
        <v>100</v>
      </c>
      <c r="C6" s="2">
        <v>100</v>
      </c>
      <c r="D6" s="2">
        <v>10000</v>
      </c>
      <c r="E6" s="2"/>
      <c r="F6" s="2"/>
      <c r="G6" s="2"/>
    </row>
    <row r="7" spans="1:7" x14ac:dyDescent="0.25">
      <c r="A7" s="2">
        <v>1984</v>
      </c>
      <c r="B7" s="2">
        <v>100</v>
      </c>
      <c r="C7" s="2">
        <v>76</v>
      </c>
      <c r="D7" s="2">
        <v>6000</v>
      </c>
      <c r="E7" s="2"/>
      <c r="F7" s="2"/>
      <c r="G7" s="2"/>
    </row>
    <row r="8" spans="1:7" x14ac:dyDescent="0.25">
      <c r="A8" s="2">
        <v>1985</v>
      </c>
      <c r="B8" s="2">
        <v>100</v>
      </c>
      <c r="C8" s="2">
        <v>83</v>
      </c>
      <c r="D8" s="2">
        <v>12000</v>
      </c>
      <c r="E8" s="2"/>
      <c r="F8" s="2"/>
      <c r="G8" s="2"/>
    </row>
    <row r="9" spans="1:7" x14ac:dyDescent="0.25">
      <c r="A9" s="2">
        <v>1986</v>
      </c>
      <c r="B9" s="2">
        <v>200</v>
      </c>
      <c r="C9" s="2">
        <v>83</v>
      </c>
      <c r="D9" s="2">
        <v>14000</v>
      </c>
      <c r="E9" s="2"/>
      <c r="F9" s="2"/>
      <c r="G9" s="2"/>
    </row>
    <row r="10" spans="1:7" x14ac:dyDescent="0.25">
      <c r="A10" s="2">
        <v>1987</v>
      </c>
      <c r="B10" s="2">
        <v>100</v>
      </c>
      <c r="C10" s="2">
        <v>94</v>
      </c>
      <c r="D10" s="2">
        <v>14000</v>
      </c>
      <c r="E10" s="2"/>
      <c r="F10" s="2"/>
      <c r="G10" s="2"/>
    </row>
    <row r="11" spans="1:7" x14ac:dyDescent="0.25">
      <c r="A11" s="2">
        <v>1988</v>
      </c>
      <c r="B11" s="2">
        <v>1600</v>
      </c>
      <c r="C11" s="2">
        <v>98</v>
      </c>
      <c r="D11" s="2">
        <v>157000</v>
      </c>
      <c r="E11" s="2"/>
      <c r="F11" s="2"/>
      <c r="G11" s="2"/>
    </row>
    <row r="12" spans="1:7" x14ac:dyDescent="0.25">
      <c r="A12" s="2">
        <v>1989</v>
      </c>
      <c r="B12" s="2">
        <v>1500</v>
      </c>
      <c r="C12" s="2">
        <v>97</v>
      </c>
      <c r="D12" s="2">
        <v>146000</v>
      </c>
      <c r="E12" s="2"/>
      <c r="F12" s="2"/>
      <c r="G12" s="2"/>
    </row>
    <row r="13" spans="1:7" x14ac:dyDescent="0.25">
      <c r="A13" s="2">
        <v>1990</v>
      </c>
      <c r="B13" s="2">
        <v>1000</v>
      </c>
      <c r="C13" s="2">
        <v>96</v>
      </c>
      <c r="D13" s="2">
        <v>99000</v>
      </c>
      <c r="E13" s="2"/>
      <c r="F13" s="2"/>
      <c r="G13" s="2"/>
    </row>
    <row r="14" spans="1:7" x14ac:dyDescent="0.25">
      <c r="A14" s="2">
        <v>1996</v>
      </c>
      <c r="B14" s="2">
        <v>600</v>
      </c>
      <c r="C14" s="2">
        <v>101</v>
      </c>
      <c r="D14" s="2">
        <v>63000</v>
      </c>
      <c r="E14" s="2">
        <v>600</v>
      </c>
      <c r="F14" s="2">
        <v>600</v>
      </c>
      <c r="G14" s="2">
        <v>100</v>
      </c>
    </row>
    <row r="15" spans="1:7" x14ac:dyDescent="0.25">
      <c r="A15" s="2">
        <v>2007</v>
      </c>
      <c r="B15" s="2">
        <v>0</v>
      </c>
      <c r="C15" s="2">
        <v>0</v>
      </c>
      <c r="D15" s="2">
        <v>0</v>
      </c>
      <c r="E15" s="2"/>
      <c r="F15" s="2"/>
      <c r="G15" s="2"/>
    </row>
    <row r="16" spans="1:7" x14ac:dyDescent="0.25">
      <c r="A16" s="2">
        <v>2008</v>
      </c>
      <c r="B16" s="2"/>
      <c r="C16" s="2"/>
      <c r="D16" s="2"/>
      <c r="E16" s="2" t="s">
        <v>19</v>
      </c>
      <c r="F16" s="2"/>
      <c r="G16" s="2"/>
    </row>
    <row r="17" spans="1:7" x14ac:dyDescent="0.25">
      <c r="A17" s="2">
        <v>2009</v>
      </c>
      <c r="B17" s="2">
        <v>700</v>
      </c>
      <c r="C17" s="2">
        <v>135</v>
      </c>
      <c r="D17" s="2">
        <v>90000</v>
      </c>
      <c r="E17" s="2">
        <v>670</v>
      </c>
      <c r="F17" s="2"/>
      <c r="G17" s="2"/>
    </row>
    <row r="18" spans="1:7" x14ac:dyDescent="0.25">
      <c r="A18" s="2">
        <v>2010</v>
      </c>
      <c r="B18" s="2">
        <v>600</v>
      </c>
      <c r="C18" s="2">
        <v>127</v>
      </c>
      <c r="D18" s="2">
        <v>71000</v>
      </c>
      <c r="E18" s="2">
        <v>558</v>
      </c>
      <c r="F18" s="2"/>
      <c r="G18" s="2"/>
    </row>
    <row r="19" spans="1:7" x14ac:dyDescent="0.25">
      <c r="A19" s="2">
        <v>2011</v>
      </c>
      <c r="B19" s="2">
        <v>700</v>
      </c>
      <c r="C19" s="2">
        <v>125</v>
      </c>
      <c r="D19" s="2">
        <v>81000</v>
      </c>
      <c r="E19" s="2">
        <v>652</v>
      </c>
      <c r="F19" s="2"/>
      <c r="G19" s="2"/>
    </row>
    <row r="20" spans="1:7" x14ac:dyDescent="0.25">
      <c r="A20" s="2">
        <v>2012</v>
      </c>
      <c r="B20" s="2">
        <v>700</v>
      </c>
      <c r="C20" s="2">
        <v>113</v>
      </c>
      <c r="D20" s="2">
        <v>80000</v>
      </c>
      <c r="E20" s="2">
        <v>705</v>
      </c>
      <c r="F20" s="2"/>
      <c r="G20" s="2"/>
    </row>
    <row r="21" spans="1:7" x14ac:dyDescent="0.25">
      <c r="A21" s="2">
        <v>2013</v>
      </c>
      <c r="B21" s="2">
        <v>700</v>
      </c>
      <c r="C21" s="2">
        <v>119</v>
      </c>
      <c r="D21" s="2">
        <v>86000</v>
      </c>
      <c r="E21" s="2">
        <v>727</v>
      </c>
      <c r="F21" s="2"/>
      <c r="G21" s="2"/>
    </row>
    <row r="22" spans="1:7" x14ac:dyDescent="0.25">
      <c r="A22" s="2">
        <v>2014</v>
      </c>
      <c r="B22" s="2">
        <v>800</v>
      </c>
      <c r="C22" s="2">
        <v>132</v>
      </c>
      <c r="D22" s="2">
        <v>108000</v>
      </c>
      <c r="E22" s="2">
        <v>822</v>
      </c>
      <c r="F22" s="2"/>
      <c r="G22" s="2"/>
    </row>
    <row r="23" spans="1:7" x14ac:dyDescent="0.25">
      <c r="A23" s="2">
        <v>2015</v>
      </c>
      <c r="B23" s="2">
        <v>1500</v>
      </c>
      <c r="C23" s="2">
        <v>140</v>
      </c>
      <c r="D23" s="2">
        <v>205000</v>
      </c>
      <c r="E23" s="2">
        <v>1470</v>
      </c>
      <c r="F23" s="2"/>
      <c r="G23" s="2"/>
    </row>
    <row r="24" spans="1:7" x14ac:dyDescent="0.25">
      <c r="A24" s="2">
        <v>2016</v>
      </c>
      <c r="B24" s="2">
        <v>2200</v>
      </c>
      <c r="C24" s="2">
        <v>138</v>
      </c>
      <c r="D24" s="2">
        <v>303000</v>
      </c>
      <c r="E24" s="2">
        <v>2200</v>
      </c>
      <c r="F24" s="2"/>
      <c r="G24" s="2"/>
    </row>
    <row r="25" spans="1:7" x14ac:dyDescent="0.25">
      <c r="A25" s="2">
        <v>2017</v>
      </c>
      <c r="B25" s="2" t="s">
        <v>19</v>
      </c>
      <c r="C25" s="2" t="s">
        <v>19</v>
      </c>
      <c r="D25" s="2" t="s">
        <v>19</v>
      </c>
      <c r="E25" s="2" t="s">
        <v>19</v>
      </c>
      <c r="F25" s="2"/>
      <c r="G25" s="2"/>
    </row>
    <row r="26" spans="1:7" x14ac:dyDescent="0.25">
      <c r="A26" s="2">
        <v>2018</v>
      </c>
      <c r="B26" s="2">
        <v>1400</v>
      </c>
      <c r="C26" s="2">
        <v>131</v>
      </c>
      <c r="D26" s="2">
        <v>177000</v>
      </c>
      <c r="E26" s="2">
        <v>1354</v>
      </c>
      <c r="F26" s="2"/>
      <c r="G26" s="2"/>
    </row>
    <row r="27" spans="1:7" x14ac:dyDescent="0.25">
      <c r="A27" s="2">
        <v>2019</v>
      </c>
      <c r="B27" s="2">
        <v>1200</v>
      </c>
      <c r="C27" s="2">
        <v>110</v>
      </c>
      <c r="D27" s="2">
        <v>132000</v>
      </c>
      <c r="E27" s="2">
        <v>1205</v>
      </c>
      <c r="F27" s="2"/>
      <c r="G27" s="2"/>
    </row>
    <row r="28" spans="1:7" x14ac:dyDescent="0.25">
      <c r="A28" s="2">
        <v>2020</v>
      </c>
      <c r="B28" s="2">
        <v>1100</v>
      </c>
      <c r="C28" s="2">
        <v>127</v>
      </c>
      <c r="D28" s="2">
        <v>143000</v>
      </c>
      <c r="E28" s="2">
        <v>1125</v>
      </c>
      <c r="F28" s="2"/>
      <c r="G28" s="2"/>
    </row>
    <row r="29" spans="1:7" x14ac:dyDescent="0.25">
      <c r="A29" s="2">
        <v>2021</v>
      </c>
      <c r="B29" s="2">
        <v>1100</v>
      </c>
      <c r="C29" s="2">
        <v>130</v>
      </c>
      <c r="D29" s="2">
        <v>141000</v>
      </c>
      <c r="E29" s="2">
        <v>1082</v>
      </c>
      <c r="F29" s="2"/>
      <c r="G29" s="2"/>
    </row>
    <row r="30" spans="1:7" x14ac:dyDescent="0.25">
      <c r="A30" s="2">
        <v>2022</v>
      </c>
      <c r="B30" s="2">
        <v>1500</v>
      </c>
      <c r="C30" s="2">
        <v>134</v>
      </c>
      <c r="D30" s="2">
        <v>200000</v>
      </c>
      <c r="E30" s="2">
        <v>1491</v>
      </c>
      <c r="F30" s="2"/>
      <c r="G30" s="2"/>
    </row>
    <row r="31" spans="1:7" x14ac:dyDescent="0.25">
      <c r="A31" s="2">
        <v>2023</v>
      </c>
      <c r="B31" s="2">
        <v>1400</v>
      </c>
      <c r="C31" s="2">
        <v>138</v>
      </c>
      <c r="D31" s="2">
        <v>198000</v>
      </c>
      <c r="E31" s="2">
        <v>1437</v>
      </c>
      <c r="F31" s="2"/>
      <c r="G31" s="2"/>
    </row>
    <row r="32" spans="1:7" x14ac:dyDescent="0.25">
      <c r="A32" s="2">
        <v>2024</v>
      </c>
      <c r="B32" s="2">
        <v>1200</v>
      </c>
      <c r="C32" s="2">
        <v>126</v>
      </c>
      <c r="D32" s="2">
        <v>154000</v>
      </c>
      <c r="E32" s="2">
        <v>1223</v>
      </c>
      <c r="F32" s="2"/>
      <c r="G32" s="2"/>
    </row>
    <row r="33" spans="1:7" x14ac:dyDescent="0.25">
      <c r="A33" s="2">
        <v>2025</v>
      </c>
      <c r="B33" s="2">
        <v>200</v>
      </c>
      <c r="C33" s="2">
        <v>137</v>
      </c>
      <c r="D33" s="2">
        <v>10000</v>
      </c>
      <c r="E33" s="2"/>
      <c r="F33" s="2"/>
      <c r="G33" s="2"/>
    </row>
    <row r="34" spans="1:7" x14ac:dyDescent="0.25">
      <c r="A34" s="2">
        <v>2026</v>
      </c>
      <c r="B34" s="2">
        <v>100</v>
      </c>
      <c r="C34" s="2">
        <v>116</v>
      </c>
      <c r="D34" s="2">
        <v>14000</v>
      </c>
      <c r="E34" s="2"/>
      <c r="F34" s="2"/>
      <c r="G34" s="2"/>
    </row>
  </sheetData>
  <pageMargins left="0.75" right="0.75" top="1" bottom="1" header="0.511811023622047" footer="0.511811023622047"/>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3" customWidth="1"/>
  </cols>
  <sheetData>
    <row r="1" spans="1:2" ht="25.5" x14ac:dyDescent="0.25">
      <c r="A1" s="1" t="s">
        <v>17</v>
      </c>
      <c r="B1" s="1" t="s">
        <v>188</v>
      </c>
    </row>
    <row r="2" spans="1:2" x14ac:dyDescent="0.25">
      <c r="A2" s="2">
        <v>1992</v>
      </c>
      <c r="B2" s="2">
        <v>387000</v>
      </c>
    </row>
  </sheetData>
  <pageMargins left="0.75" right="0.75" top="1" bottom="1" header="0.511811023622047" footer="0.511811023622047"/>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zoomScaleNormal="100" workbookViewId="0">
      <pane ySplit="1" topLeftCell="A2" activePane="bottomLeft" state="frozen"/>
      <selection pane="bottomLeft" activeCell="B30" sqref="B30"/>
    </sheetView>
  </sheetViews>
  <sheetFormatPr defaultColWidth="8.7109375" defaultRowHeight="15" x14ac:dyDescent="0.25"/>
  <cols>
    <col min="1" max="1" width="8" customWidth="1"/>
    <col min="2" max="2" width="50" customWidth="1"/>
  </cols>
  <sheetData>
    <row r="1" spans="1:2" ht="25.5" x14ac:dyDescent="0.25">
      <c r="A1" s="1" t="s">
        <v>17</v>
      </c>
      <c r="B1" s="1" t="s">
        <v>18</v>
      </c>
    </row>
    <row r="2" spans="1:2" x14ac:dyDescent="0.25">
      <c r="A2" s="2">
        <v>2011</v>
      </c>
      <c r="B2" s="2" t="s">
        <v>19</v>
      </c>
    </row>
    <row r="3" spans="1:2" x14ac:dyDescent="0.25">
      <c r="A3" s="2">
        <v>2012</v>
      </c>
      <c r="B3" s="2" t="s">
        <v>19</v>
      </c>
    </row>
    <row r="4" spans="1:2" x14ac:dyDescent="0.25">
      <c r="A4" s="2">
        <v>2013</v>
      </c>
      <c r="B4" s="2" t="s">
        <v>19</v>
      </c>
    </row>
    <row r="5" spans="1:2" x14ac:dyDescent="0.25">
      <c r="A5" s="2">
        <v>2014</v>
      </c>
      <c r="B5" s="2" t="s">
        <v>19</v>
      </c>
    </row>
    <row r="6" spans="1:2" x14ac:dyDescent="0.25">
      <c r="A6" s="2">
        <v>2015</v>
      </c>
      <c r="B6" s="2" t="s">
        <v>19</v>
      </c>
    </row>
    <row r="7" spans="1:2" x14ac:dyDescent="0.25">
      <c r="A7" s="2">
        <v>2016</v>
      </c>
      <c r="B7" s="2" t="s">
        <v>19</v>
      </c>
    </row>
    <row r="8" spans="1:2" x14ac:dyDescent="0.25">
      <c r="A8" s="2">
        <v>2017</v>
      </c>
      <c r="B8" s="2">
        <v>1</v>
      </c>
    </row>
    <row r="9" spans="1:2" x14ac:dyDescent="0.25">
      <c r="A9" s="2">
        <v>2018</v>
      </c>
      <c r="B9" s="2" t="s">
        <v>19</v>
      </c>
    </row>
    <row r="10" spans="1:2" x14ac:dyDescent="0.25">
      <c r="A10" s="2">
        <v>2019</v>
      </c>
      <c r="B10" s="2">
        <v>5</v>
      </c>
    </row>
    <row r="11" spans="1:2" x14ac:dyDescent="0.25">
      <c r="A11" s="2">
        <v>2020</v>
      </c>
      <c r="B11" s="2">
        <v>4</v>
      </c>
    </row>
    <row r="12" spans="1:2" x14ac:dyDescent="0.25">
      <c r="A12" s="2">
        <v>2021</v>
      </c>
      <c r="B12" s="2">
        <v>4</v>
      </c>
    </row>
    <row r="13" spans="1:2" x14ac:dyDescent="0.25">
      <c r="A13" s="2">
        <v>2022</v>
      </c>
      <c r="B13" s="2" t="s">
        <v>19</v>
      </c>
    </row>
    <row r="14" spans="1:2" x14ac:dyDescent="0.25">
      <c r="A14" s="2">
        <v>2023</v>
      </c>
      <c r="B14" s="2" t="s">
        <v>19</v>
      </c>
    </row>
    <row r="15" spans="1:2" x14ac:dyDescent="0.25">
      <c r="A15" s="2">
        <v>2024</v>
      </c>
      <c r="B15" s="2" t="s">
        <v>19</v>
      </c>
    </row>
  </sheetData>
  <pageMargins left="0.75" right="0.75" top="1" bottom="1"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68"/>
  <sheetViews>
    <sheetView zoomScaleNormal="100" workbookViewId="0">
      <pane ySplit="1" topLeftCell="A38" activePane="bottomLeft" state="frozen"/>
      <selection pane="bottomLeft"/>
    </sheetView>
  </sheetViews>
  <sheetFormatPr defaultColWidth="8.7109375" defaultRowHeight="15" x14ac:dyDescent="0.25"/>
  <cols>
    <col min="1" max="1" width="8" customWidth="1"/>
    <col min="2" max="2" width="38" customWidth="1"/>
    <col min="3" max="5" width="50" customWidth="1"/>
    <col min="6" max="6" width="39" customWidth="1"/>
    <col min="7" max="7" width="50" customWidth="1"/>
    <col min="8" max="8" width="28" customWidth="1"/>
    <col min="9" max="9" width="48" customWidth="1"/>
    <col min="10" max="15" width="50" customWidth="1"/>
    <col min="16" max="16" width="26" customWidth="1"/>
    <col min="17" max="18" width="50" customWidth="1"/>
    <col min="19" max="19" width="32" customWidth="1"/>
    <col min="20" max="20" width="48" customWidth="1"/>
    <col min="21" max="21" width="32" customWidth="1"/>
    <col min="22" max="22" width="50" customWidth="1"/>
    <col min="23" max="23" width="48" customWidth="1"/>
    <col min="24" max="37" width="50" customWidth="1"/>
    <col min="38" max="38" width="33" customWidth="1"/>
    <col min="39" max="39" width="48" customWidth="1"/>
    <col min="40" max="40" width="50" customWidth="1"/>
    <col min="41" max="42" width="49" customWidth="1"/>
    <col min="43" max="43" width="50" customWidth="1"/>
    <col min="44" max="44" width="47" customWidth="1"/>
    <col min="45" max="49" width="50" customWidth="1"/>
    <col min="50" max="50" width="29" customWidth="1"/>
    <col min="51" max="52" width="50" customWidth="1"/>
    <col min="53" max="53" width="40" customWidth="1"/>
    <col min="54" max="54" width="50" customWidth="1"/>
  </cols>
  <sheetData>
    <row r="1" spans="1:54" ht="38.25" x14ac:dyDescent="0.25">
      <c r="A1" s="1" t="s">
        <v>17</v>
      </c>
      <c r="B1" s="1" t="s">
        <v>20</v>
      </c>
      <c r="C1" s="1" t="s">
        <v>21</v>
      </c>
      <c r="D1" s="1" t="s">
        <v>22</v>
      </c>
      <c r="E1" s="1" t="s">
        <v>23</v>
      </c>
      <c r="F1" s="1" t="s">
        <v>24</v>
      </c>
      <c r="G1" s="1" t="s">
        <v>25</v>
      </c>
      <c r="H1" s="1" t="s">
        <v>26</v>
      </c>
      <c r="I1" s="1" t="s">
        <v>27</v>
      </c>
      <c r="J1" s="1" t="s">
        <v>28</v>
      </c>
      <c r="K1" s="1" t="s">
        <v>29</v>
      </c>
      <c r="L1" s="1" t="s">
        <v>30</v>
      </c>
      <c r="M1" s="1" t="s">
        <v>31</v>
      </c>
      <c r="N1" s="1" t="s">
        <v>32</v>
      </c>
      <c r="O1" s="1" t="s">
        <v>33</v>
      </c>
      <c r="P1" s="1" t="s">
        <v>34</v>
      </c>
      <c r="Q1" s="1" t="s">
        <v>35</v>
      </c>
      <c r="R1" s="1" t="s">
        <v>36</v>
      </c>
      <c r="S1" s="1" t="s">
        <v>37</v>
      </c>
      <c r="T1" s="1" t="s">
        <v>38</v>
      </c>
      <c r="U1" s="1" t="s">
        <v>39</v>
      </c>
      <c r="V1" s="1" t="s">
        <v>40</v>
      </c>
      <c r="W1" s="1" t="s">
        <v>41</v>
      </c>
      <c r="X1" s="1" t="s">
        <v>42</v>
      </c>
      <c r="Y1" s="1" t="s">
        <v>43</v>
      </c>
      <c r="Z1" s="1" t="s">
        <v>44</v>
      </c>
      <c r="AA1" s="1" t="s">
        <v>45</v>
      </c>
      <c r="AB1" s="1" t="s">
        <v>46</v>
      </c>
      <c r="AC1" s="1" t="s">
        <v>47</v>
      </c>
      <c r="AD1" s="1" t="s">
        <v>48</v>
      </c>
      <c r="AE1" s="1" t="s">
        <v>49</v>
      </c>
      <c r="AF1" s="1" t="s">
        <v>50</v>
      </c>
      <c r="AG1" s="1" t="s">
        <v>51</v>
      </c>
      <c r="AH1" s="1" t="s">
        <v>52</v>
      </c>
      <c r="AI1" s="1" t="s">
        <v>53</v>
      </c>
      <c r="AJ1" s="1" t="s">
        <v>54</v>
      </c>
      <c r="AK1" s="1" t="s">
        <v>55</v>
      </c>
      <c r="AL1" s="1" t="s">
        <v>56</v>
      </c>
      <c r="AM1" s="1" t="s">
        <v>57</v>
      </c>
      <c r="AN1" s="1" t="s">
        <v>58</v>
      </c>
      <c r="AO1" s="1" t="s">
        <v>59</v>
      </c>
      <c r="AP1" s="1" t="s">
        <v>60</v>
      </c>
      <c r="AQ1" s="1" t="s">
        <v>61</v>
      </c>
      <c r="AR1" s="1" t="s">
        <v>62</v>
      </c>
      <c r="AS1" s="1" t="s">
        <v>63</v>
      </c>
      <c r="AT1" s="1" t="s">
        <v>64</v>
      </c>
      <c r="AU1" s="1" t="s">
        <v>65</v>
      </c>
      <c r="AV1" s="1" t="s">
        <v>66</v>
      </c>
      <c r="AW1" s="1" t="s">
        <v>67</v>
      </c>
      <c r="AX1" s="1" t="s">
        <v>68</v>
      </c>
      <c r="AY1" s="1" t="s">
        <v>69</v>
      </c>
      <c r="AZ1" s="1" t="s">
        <v>70</v>
      </c>
      <c r="BA1" s="1" t="s">
        <v>71</v>
      </c>
      <c r="BB1" s="1" t="s">
        <v>72</v>
      </c>
    </row>
    <row r="2" spans="1:54" x14ac:dyDescent="0.25">
      <c r="A2" s="2">
        <v>1960</v>
      </c>
      <c r="B2" s="2"/>
      <c r="C2" s="2"/>
      <c r="D2" s="2"/>
      <c r="E2" s="2"/>
      <c r="F2" s="2"/>
      <c r="G2" s="2"/>
      <c r="H2" s="2"/>
      <c r="I2" s="2"/>
      <c r="J2" s="2"/>
      <c r="K2" s="2"/>
      <c r="L2" s="2"/>
      <c r="M2" s="2"/>
      <c r="N2" s="2"/>
      <c r="O2" s="2"/>
      <c r="P2" s="2"/>
      <c r="Q2" s="2"/>
      <c r="R2" s="2"/>
      <c r="S2" s="2"/>
      <c r="T2" s="2"/>
      <c r="U2" s="2"/>
      <c r="V2" s="2">
        <v>13900</v>
      </c>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5">
      <c r="A3" s="2">
        <v>1961</v>
      </c>
      <c r="B3" s="2"/>
      <c r="C3" s="2"/>
      <c r="D3" s="2"/>
      <c r="E3" s="2"/>
      <c r="F3" s="2">
        <v>5000</v>
      </c>
      <c r="G3" s="2"/>
      <c r="H3" s="2">
        <v>52000</v>
      </c>
      <c r="I3" s="2"/>
      <c r="J3" s="2"/>
      <c r="K3" s="2"/>
      <c r="L3" s="2"/>
      <c r="M3" s="2"/>
      <c r="N3" s="2"/>
      <c r="O3" s="2"/>
      <c r="P3" s="2">
        <v>89000</v>
      </c>
      <c r="Q3" s="2"/>
      <c r="R3" s="2"/>
      <c r="S3" s="2">
        <v>73000</v>
      </c>
      <c r="T3" s="2"/>
      <c r="U3" s="2">
        <v>16000</v>
      </c>
      <c r="V3" s="2">
        <v>13800</v>
      </c>
      <c r="W3" s="2"/>
      <c r="X3" s="2"/>
      <c r="Y3" s="2"/>
      <c r="Z3" s="2"/>
      <c r="AA3" s="2"/>
      <c r="AB3" s="2"/>
      <c r="AC3" s="2"/>
      <c r="AD3" s="2"/>
      <c r="AE3" s="2"/>
      <c r="AF3" s="2"/>
      <c r="AG3" s="2">
        <v>3000</v>
      </c>
      <c r="AH3" s="2">
        <v>22000</v>
      </c>
      <c r="AI3" s="2">
        <v>3000</v>
      </c>
      <c r="AJ3" s="2"/>
      <c r="AK3" s="2"/>
      <c r="AL3" s="2">
        <v>208000</v>
      </c>
      <c r="AM3" s="2">
        <v>35152000</v>
      </c>
      <c r="AN3" s="2">
        <v>169</v>
      </c>
      <c r="AO3" s="2"/>
      <c r="AP3" s="2"/>
      <c r="AQ3" s="2"/>
      <c r="AR3" s="2"/>
      <c r="AS3" s="2"/>
      <c r="AT3" s="2"/>
      <c r="AU3" s="2"/>
      <c r="AV3" s="2"/>
      <c r="AW3" s="2"/>
      <c r="AX3" s="2"/>
      <c r="AY3" s="2"/>
      <c r="AZ3" s="2"/>
      <c r="BA3" s="2">
        <v>34000</v>
      </c>
      <c r="BB3" s="2"/>
    </row>
    <row r="4" spans="1:54" x14ac:dyDescent="0.25">
      <c r="A4" s="2">
        <v>1962</v>
      </c>
      <c r="B4" s="2"/>
      <c r="C4" s="2"/>
      <c r="D4" s="2"/>
      <c r="E4" s="2"/>
      <c r="F4" s="2">
        <v>5000</v>
      </c>
      <c r="G4" s="2"/>
      <c r="H4" s="2">
        <v>54000</v>
      </c>
      <c r="I4" s="2"/>
      <c r="J4" s="2"/>
      <c r="K4" s="2"/>
      <c r="L4" s="2"/>
      <c r="M4" s="2"/>
      <c r="N4" s="2"/>
      <c r="O4" s="2"/>
      <c r="P4" s="2">
        <v>89000</v>
      </c>
      <c r="Q4" s="2"/>
      <c r="R4" s="2"/>
      <c r="S4" s="2">
        <v>73000</v>
      </c>
      <c r="T4" s="2"/>
      <c r="U4" s="2">
        <v>16000</v>
      </c>
      <c r="V4" s="2">
        <v>14100</v>
      </c>
      <c r="W4" s="2"/>
      <c r="X4" s="2"/>
      <c r="Y4" s="2"/>
      <c r="Z4" s="2"/>
      <c r="AA4" s="2"/>
      <c r="AB4" s="2"/>
      <c r="AC4" s="2"/>
      <c r="AD4" s="2"/>
      <c r="AE4" s="2"/>
      <c r="AF4" s="2"/>
      <c r="AG4" s="2">
        <v>3000</v>
      </c>
      <c r="AH4" s="2">
        <v>24000</v>
      </c>
      <c r="AI4" s="2">
        <v>4000</v>
      </c>
      <c r="AJ4" s="2"/>
      <c r="AK4" s="2"/>
      <c r="AL4" s="2">
        <v>212000</v>
      </c>
      <c r="AM4" s="2">
        <v>34980000</v>
      </c>
      <c r="AN4" s="2">
        <v>165</v>
      </c>
      <c r="AO4" s="2"/>
      <c r="AP4" s="2"/>
      <c r="AQ4" s="2"/>
      <c r="AR4" s="2"/>
      <c r="AS4" s="2"/>
      <c r="AT4" s="2"/>
      <c r="AU4" s="2"/>
      <c r="AV4" s="2"/>
      <c r="AW4" s="2"/>
      <c r="AX4" s="2"/>
      <c r="AY4" s="2"/>
      <c r="AZ4" s="2"/>
      <c r="BA4" s="2">
        <v>33000</v>
      </c>
      <c r="BB4" s="2"/>
    </row>
    <row r="5" spans="1:54" x14ac:dyDescent="0.25">
      <c r="A5" s="2">
        <v>1963</v>
      </c>
      <c r="B5" s="2"/>
      <c r="C5" s="2"/>
      <c r="D5" s="2"/>
      <c r="E5" s="2"/>
      <c r="F5" s="2">
        <v>5000</v>
      </c>
      <c r="G5" s="2"/>
      <c r="H5" s="2">
        <v>54000</v>
      </c>
      <c r="I5" s="2"/>
      <c r="J5" s="2"/>
      <c r="K5" s="2"/>
      <c r="L5" s="2"/>
      <c r="M5" s="2"/>
      <c r="N5" s="2"/>
      <c r="O5" s="2"/>
      <c r="P5" s="2">
        <v>91000</v>
      </c>
      <c r="Q5" s="2"/>
      <c r="R5" s="2"/>
      <c r="S5" s="2">
        <v>75000</v>
      </c>
      <c r="T5" s="2"/>
      <c r="U5" s="2">
        <v>16000</v>
      </c>
      <c r="V5" s="2">
        <v>14100</v>
      </c>
      <c r="W5" s="2"/>
      <c r="X5" s="2"/>
      <c r="Y5" s="2"/>
      <c r="Z5" s="2"/>
      <c r="AA5" s="2"/>
      <c r="AB5" s="2"/>
      <c r="AC5" s="2">
        <v>49300</v>
      </c>
      <c r="AD5" s="2">
        <v>971</v>
      </c>
      <c r="AE5" s="2">
        <v>47856000</v>
      </c>
      <c r="AF5" s="2"/>
      <c r="AG5" s="2">
        <v>3000</v>
      </c>
      <c r="AH5" s="2">
        <v>25000</v>
      </c>
      <c r="AI5" s="2">
        <v>4000</v>
      </c>
      <c r="AJ5" s="2"/>
      <c r="AK5" s="2"/>
      <c r="AL5" s="2">
        <v>216000</v>
      </c>
      <c r="AM5" s="2">
        <v>34992000</v>
      </c>
      <c r="AN5" s="2">
        <v>162</v>
      </c>
      <c r="AO5" s="2"/>
      <c r="AP5" s="2"/>
      <c r="AQ5" s="2"/>
      <c r="AR5" s="2"/>
      <c r="AS5" s="2"/>
      <c r="AT5" s="2"/>
      <c r="AU5" s="2"/>
      <c r="AV5" s="2"/>
      <c r="AW5" s="2"/>
      <c r="AX5" s="2"/>
      <c r="AY5" s="2"/>
      <c r="AZ5" s="2"/>
      <c r="BA5" s="2">
        <v>34000</v>
      </c>
      <c r="BB5" s="2"/>
    </row>
    <row r="6" spans="1:54" x14ac:dyDescent="0.25">
      <c r="A6" s="2">
        <v>1964</v>
      </c>
      <c r="B6" s="2"/>
      <c r="C6" s="2"/>
      <c r="D6" s="2"/>
      <c r="E6" s="2"/>
      <c r="F6" s="2">
        <v>6000</v>
      </c>
      <c r="G6" s="2"/>
      <c r="H6" s="2">
        <v>52000</v>
      </c>
      <c r="I6" s="2"/>
      <c r="J6" s="2"/>
      <c r="K6" s="2"/>
      <c r="L6" s="2">
        <v>100</v>
      </c>
      <c r="M6" s="2">
        <v>256</v>
      </c>
      <c r="N6" s="2">
        <v>26000</v>
      </c>
      <c r="O6" s="2"/>
      <c r="P6" s="2">
        <v>95000</v>
      </c>
      <c r="Q6" s="2"/>
      <c r="R6" s="2"/>
      <c r="S6" s="2">
        <v>79000</v>
      </c>
      <c r="T6" s="2"/>
      <c r="U6" s="2">
        <v>16000</v>
      </c>
      <c r="V6" s="2">
        <v>14100</v>
      </c>
      <c r="W6" s="2"/>
      <c r="X6" s="2"/>
      <c r="Y6" s="2"/>
      <c r="Z6" s="2"/>
      <c r="AA6" s="2"/>
      <c r="AB6" s="2"/>
      <c r="AC6" s="2">
        <v>49700</v>
      </c>
      <c r="AD6" s="2">
        <v>956</v>
      </c>
      <c r="AE6" s="2">
        <v>47504000</v>
      </c>
      <c r="AF6" s="2"/>
      <c r="AG6" s="2">
        <v>3000</v>
      </c>
      <c r="AH6" s="2">
        <v>26000</v>
      </c>
      <c r="AI6" s="2">
        <v>4000</v>
      </c>
      <c r="AJ6" s="2"/>
      <c r="AK6" s="2"/>
      <c r="AL6" s="2">
        <v>218000</v>
      </c>
      <c r="AM6" s="2">
        <v>34226000</v>
      </c>
      <c r="AN6" s="2">
        <v>157</v>
      </c>
      <c r="AO6" s="2"/>
      <c r="AP6" s="2"/>
      <c r="AQ6" s="2"/>
      <c r="AR6" s="2"/>
      <c r="AS6" s="2"/>
      <c r="AT6" s="2"/>
      <c r="AU6" s="2"/>
      <c r="AV6" s="2"/>
      <c r="AW6" s="2"/>
      <c r="AX6" s="2"/>
      <c r="AY6" s="2"/>
      <c r="AZ6" s="2"/>
      <c r="BA6" s="2">
        <v>32000</v>
      </c>
      <c r="BB6" s="2"/>
    </row>
    <row r="7" spans="1:54" x14ac:dyDescent="0.25">
      <c r="A7" s="2">
        <v>1965</v>
      </c>
      <c r="B7" s="2"/>
      <c r="C7" s="2"/>
      <c r="D7" s="2"/>
      <c r="E7" s="2"/>
      <c r="F7" s="2">
        <v>6000</v>
      </c>
      <c r="G7" s="2"/>
      <c r="H7" s="2">
        <v>53000</v>
      </c>
      <c r="I7" s="2"/>
      <c r="J7" s="2"/>
      <c r="K7" s="2"/>
      <c r="L7" s="2"/>
      <c r="M7" s="2"/>
      <c r="N7" s="2"/>
      <c r="O7" s="2"/>
      <c r="P7" s="2">
        <v>101000</v>
      </c>
      <c r="Q7" s="2"/>
      <c r="R7" s="2"/>
      <c r="S7" s="2">
        <v>85000</v>
      </c>
      <c r="T7" s="2"/>
      <c r="U7" s="2">
        <v>16000</v>
      </c>
      <c r="V7" s="2">
        <v>15100</v>
      </c>
      <c r="W7" s="2">
        <v>200</v>
      </c>
      <c r="X7" s="2"/>
      <c r="Y7" s="2"/>
      <c r="Z7" s="2"/>
      <c r="AA7" s="2"/>
      <c r="AB7" s="2"/>
      <c r="AC7" s="2">
        <v>50700</v>
      </c>
      <c r="AD7" s="2">
        <v>946</v>
      </c>
      <c r="AE7" s="2">
        <v>47962000</v>
      </c>
      <c r="AF7" s="2"/>
      <c r="AG7" s="2">
        <v>3000</v>
      </c>
      <c r="AH7" s="2">
        <v>25000</v>
      </c>
      <c r="AI7" s="2">
        <v>4000</v>
      </c>
      <c r="AJ7" s="2"/>
      <c r="AK7" s="2"/>
      <c r="AL7" s="2">
        <v>223000</v>
      </c>
      <c r="AM7" s="2">
        <v>34788000</v>
      </c>
      <c r="AN7" s="2">
        <v>156</v>
      </c>
      <c r="AO7" s="2">
        <v>1500</v>
      </c>
      <c r="AP7" s="2"/>
      <c r="AQ7" s="2"/>
      <c r="AR7" s="2"/>
      <c r="AS7" s="2"/>
      <c r="AT7" s="2"/>
      <c r="AU7" s="2"/>
      <c r="AV7" s="2"/>
      <c r="AW7" s="2"/>
      <c r="AX7" s="2"/>
      <c r="AY7" s="2"/>
      <c r="AZ7" s="2"/>
      <c r="BA7" s="2">
        <v>31000</v>
      </c>
      <c r="BB7" s="2"/>
    </row>
    <row r="8" spans="1:54" x14ac:dyDescent="0.25">
      <c r="A8" s="2">
        <v>1966</v>
      </c>
      <c r="B8" s="2"/>
      <c r="C8" s="2"/>
      <c r="D8" s="2"/>
      <c r="E8" s="2"/>
      <c r="F8" s="2">
        <v>7000</v>
      </c>
      <c r="G8" s="2"/>
      <c r="H8" s="2">
        <v>60000</v>
      </c>
      <c r="I8" s="2"/>
      <c r="J8" s="2"/>
      <c r="K8" s="2"/>
      <c r="L8" s="2">
        <v>100</v>
      </c>
      <c r="M8" s="2">
        <v>290</v>
      </c>
      <c r="N8" s="2">
        <v>29000</v>
      </c>
      <c r="O8" s="2"/>
      <c r="P8" s="2">
        <v>105000</v>
      </c>
      <c r="Q8" s="2"/>
      <c r="R8" s="2"/>
      <c r="S8" s="2">
        <v>87000</v>
      </c>
      <c r="T8" s="2"/>
      <c r="U8" s="2">
        <v>18000</v>
      </c>
      <c r="V8" s="2">
        <v>15000</v>
      </c>
      <c r="W8" s="2">
        <v>190</v>
      </c>
      <c r="X8" s="2"/>
      <c r="Y8" s="2"/>
      <c r="Z8" s="2"/>
      <c r="AA8" s="2"/>
      <c r="AB8" s="2"/>
      <c r="AC8" s="2">
        <v>56700</v>
      </c>
      <c r="AD8" s="2">
        <v>968</v>
      </c>
      <c r="AE8" s="2">
        <v>54889000</v>
      </c>
      <c r="AF8" s="2"/>
      <c r="AG8" s="2">
        <v>3000</v>
      </c>
      <c r="AH8" s="2">
        <v>25000</v>
      </c>
      <c r="AI8" s="2">
        <v>3000</v>
      </c>
      <c r="AJ8" s="2"/>
      <c r="AK8" s="2"/>
      <c r="AL8" s="2">
        <v>233000</v>
      </c>
      <c r="AM8" s="2">
        <v>34717000</v>
      </c>
      <c r="AN8" s="2">
        <v>149</v>
      </c>
      <c r="AO8" s="2">
        <v>1400</v>
      </c>
      <c r="AP8" s="2"/>
      <c r="AQ8" s="2"/>
      <c r="AR8" s="2"/>
      <c r="AS8" s="2"/>
      <c r="AT8" s="2"/>
      <c r="AU8" s="2"/>
      <c r="AV8" s="2"/>
      <c r="AW8" s="2"/>
      <c r="AX8" s="2"/>
      <c r="AY8" s="2"/>
      <c r="AZ8" s="2"/>
      <c r="BA8" s="2">
        <v>30000</v>
      </c>
      <c r="BB8" s="2"/>
    </row>
    <row r="9" spans="1:54" x14ac:dyDescent="0.25">
      <c r="A9" s="2">
        <v>1967</v>
      </c>
      <c r="B9" s="2"/>
      <c r="C9" s="2"/>
      <c r="D9" s="2"/>
      <c r="E9" s="2"/>
      <c r="F9" s="2">
        <v>7000</v>
      </c>
      <c r="G9" s="2"/>
      <c r="H9" s="2">
        <v>63000</v>
      </c>
      <c r="I9" s="2"/>
      <c r="J9" s="2"/>
      <c r="K9" s="2"/>
      <c r="L9" s="2">
        <v>500</v>
      </c>
      <c r="M9" s="2">
        <v>218</v>
      </c>
      <c r="N9" s="2">
        <v>109000</v>
      </c>
      <c r="O9" s="2"/>
      <c r="P9" s="2">
        <v>103000</v>
      </c>
      <c r="Q9" s="2"/>
      <c r="R9" s="2"/>
      <c r="S9" s="2">
        <v>87000</v>
      </c>
      <c r="T9" s="2"/>
      <c r="U9" s="2">
        <v>16000</v>
      </c>
      <c r="V9" s="2">
        <v>14400</v>
      </c>
      <c r="W9" s="2">
        <v>170</v>
      </c>
      <c r="X9" s="2"/>
      <c r="Y9" s="2"/>
      <c r="Z9" s="2"/>
      <c r="AA9" s="2"/>
      <c r="AB9" s="2"/>
      <c r="AC9" s="2">
        <v>59900</v>
      </c>
      <c r="AD9" s="2">
        <v>984</v>
      </c>
      <c r="AE9" s="2">
        <v>58948000</v>
      </c>
      <c r="AF9" s="2"/>
      <c r="AG9" s="2">
        <v>3000</v>
      </c>
      <c r="AH9" s="2">
        <v>25000</v>
      </c>
      <c r="AI9" s="2">
        <v>3000</v>
      </c>
      <c r="AJ9" s="2"/>
      <c r="AK9" s="2"/>
      <c r="AL9" s="2">
        <v>236000</v>
      </c>
      <c r="AM9" s="2">
        <v>34692000</v>
      </c>
      <c r="AN9" s="2">
        <v>147</v>
      </c>
      <c r="AO9" s="2">
        <v>1400</v>
      </c>
      <c r="AP9" s="2"/>
      <c r="AQ9" s="2"/>
      <c r="AR9" s="2"/>
      <c r="AS9" s="2"/>
      <c r="AT9" s="2"/>
      <c r="AU9" s="2"/>
      <c r="AV9" s="2"/>
      <c r="AW9" s="2"/>
      <c r="AX9" s="2"/>
      <c r="AY9" s="2"/>
      <c r="AZ9" s="2"/>
      <c r="BA9" s="2">
        <v>32000</v>
      </c>
      <c r="BB9" s="2"/>
    </row>
    <row r="10" spans="1:54" x14ac:dyDescent="0.25">
      <c r="A10" s="2">
        <v>1968</v>
      </c>
      <c r="B10" s="2"/>
      <c r="C10" s="2"/>
      <c r="D10" s="2"/>
      <c r="E10" s="2"/>
      <c r="F10" s="2">
        <v>7000</v>
      </c>
      <c r="G10" s="2"/>
      <c r="H10" s="2">
        <v>62000</v>
      </c>
      <c r="I10" s="2"/>
      <c r="J10" s="2"/>
      <c r="K10" s="2"/>
      <c r="L10" s="2"/>
      <c r="M10" s="2"/>
      <c r="N10" s="2"/>
      <c r="O10" s="2"/>
      <c r="P10" s="2">
        <v>105000</v>
      </c>
      <c r="Q10" s="2"/>
      <c r="R10" s="2"/>
      <c r="S10" s="2">
        <v>89000</v>
      </c>
      <c r="T10" s="2"/>
      <c r="U10" s="2">
        <v>16000</v>
      </c>
      <c r="V10" s="2">
        <v>13500</v>
      </c>
      <c r="W10" s="2">
        <v>150</v>
      </c>
      <c r="X10" s="2"/>
      <c r="Y10" s="2"/>
      <c r="Z10" s="2"/>
      <c r="AA10" s="2"/>
      <c r="AB10" s="2"/>
      <c r="AC10" s="2">
        <v>64100</v>
      </c>
      <c r="AD10" s="2">
        <v>970</v>
      </c>
      <c r="AE10" s="2">
        <v>62200000</v>
      </c>
      <c r="AF10" s="2"/>
      <c r="AG10" s="2">
        <v>4000</v>
      </c>
      <c r="AH10" s="2">
        <v>27000</v>
      </c>
      <c r="AI10" s="2">
        <v>3000</v>
      </c>
      <c r="AJ10" s="2"/>
      <c r="AK10" s="2"/>
      <c r="AL10" s="2">
        <v>241000</v>
      </c>
      <c r="AM10" s="2">
        <v>35668000</v>
      </c>
      <c r="AN10" s="2">
        <v>148</v>
      </c>
      <c r="AO10" s="2">
        <v>1300</v>
      </c>
      <c r="AP10" s="2"/>
      <c r="AQ10" s="2"/>
      <c r="AR10" s="2"/>
      <c r="AS10" s="2"/>
      <c r="AT10" s="2"/>
      <c r="AU10" s="2"/>
      <c r="AV10" s="2"/>
      <c r="AW10" s="2"/>
      <c r="AX10" s="2"/>
      <c r="AY10" s="2"/>
      <c r="AZ10" s="2"/>
      <c r="BA10" s="2">
        <v>33000</v>
      </c>
      <c r="BB10" s="2"/>
    </row>
    <row r="11" spans="1:54" x14ac:dyDescent="0.25">
      <c r="A11" s="2">
        <v>1969</v>
      </c>
      <c r="B11" s="2"/>
      <c r="C11" s="2"/>
      <c r="D11" s="2"/>
      <c r="E11" s="2"/>
      <c r="F11" s="2">
        <v>5000</v>
      </c>
      <c r="G11" s="2"/>
      <c r="H11" s="2">
        <v>61000</v>
      </c>
      <c r="I11" s="2"/>
      <c r="J11" s="2"/>
      <c r="K11" s="2"/>
      <c r="L11" s="2"/>
      <c r="M11" s="2"/>
      <c r="N11" s="2"/>
      <c r="O11" s="2"/>
      <c r="P11" s="2">
        <v>107000</v>
      </c>
      <c r="Q11" s="2"/>
      <c r="R11" s="2"/>
      <c r="S11" s="2">
        <v>92000</v>
      </c>
      <c r="T11" s="2"/>
      <c r="U11" s="2">
        <v>15000</v>
      </c>
      <c r="V11" s="2">
        <v>12800</v>
      </c>
      <c r="W11" s="2">
        <v>130</v>
      </c>
      <c r="X11" s="2"/>
      <c r="Y11" s="2"/>
      <c r="Z11" s="2"/>
      <c r="AA11" s="2"/>
      <c r="AB11" s="2"/>
      <c r="AC11" s="2">
        <v>61400</v>
      </c>
      <c r="AD11" s="2">
        <v>950</v>
      </c>
      <c r="AE11" s="2">
        <v>58355000</v>
      </c>
      <c r="AF11" s="2"/>
      <c r="AG11" s="2">
        <v>5000</v>
      </c>
      <c r="AH11" s="2">
        <v>24000</v>
      </c>
      <c r="AI11" s="2">
        <v>4000</v>
      </c>
      <c r="AJ11" s="2"/>
      <c r="AK11" s="2"/>
      <c r="AL11" s="2">
        <v>238000</v>
      </c>
      <c r="AM11" s="2">
        <v>37842000</v>
      </c>
      <c r="AN11" s="2">
        <v>159</v>
      </c>
      <c r="AO11" s="2">
        <v>1200</v>
      </c>
      <c r="AP11" s="2"/>
      <c r="AQ11" s="2"/>
      <c r="AR11" s="2"/>
      <c r="AS11" s="2"/>
      <c r="AT11" s="2"/>
      <c r="AU11" s="2"/>
      <c r="AV11" s="2"/>
      <c r="AW11" s="2"/>
      <c r="AX11" s="2"/>
      <c r="AY11" s="2"/>
      <c r="AZ11" s="2"/>
      <c r="BA11" s="2">
        <v>32000</v>
      </c>
      <c r="BB11" s="2"/>
    </row>
    <row r="12" spans="1:54" x14ac:dyDescent="0.25">
      <c r="A12" s="2">
        <v>1970</v>
      </c>
      <c r="B12" s="2"/>
      <c r="C12" s="2"/>
      <c r="D12" s="2"/>
      <c r="E12" s="2"/>
      <c r="F12" s="2">
        <v>7000</v>
      </c>
      <c r="G12" s="2"/>
      <c r="H12" s="2">
        <v>58000</v>
      </c>
      <c r="I12" s="2"/>
      <c r="J12" s="2"/>
      <c r="K12" s="2"/>
      <c r="L12" s="2"/>
      <c r="M12" s="2"/>
      <c r="N12" s="2"/>
      <c r="O12" s="2"/>
      <c r="P12" s="2">
        <v>103000</v>
      </c>
      <c r="Q12" s="2"/>
      <c r="R12" s="2"/>
      <c r="S12" s="2">
        <v>90000</v>
      </c>
      <c r="T12" s="2"/>
      <c r="U12" s="2">
        <v>13000</v>
      </c>
      <c r="V12" s="2">
        <v>12900</v>
      </c>
      <c r="W12" s="2">
        <v>110</v>
      </c>
      <c r="X12" s="2">
        <v>510</v>
      </c>
      <c r="Y12" s="2"/>
      <c r="Z12" s="2"/>
      <c r="AA12" s="2"/>
      <c r="AB12" s="2"/>
      <c r="AC12" s="2">
        <v>61800</v>
      </c>
      <c r="AD12" s="2">
        <v>959</v>
      </c>
      <c r="AE12" s="2">
        <v>59283000</v>
      </c>
      <c r="AF12" s="2"/>
      <c r="AG12" s="2">
        <v>18000</v>
      </c>
      <c r="AH12" s="2">
        <v>20000</v>
      </c>
      <c r="AI12" s="2">
        <v>5000</v>
      </c>
      <c r="AJ12" s="2"/>
      <c r="AK12" s="2"/>
      <c r="AL12" s="2">
        <v>246000</v>
      </c>
      <c r="AM12" s="2">
        <v>43050000</v>
      </c>
      <c r="AN12" s="2">
        <v>175</v>
      </c>
      <c r="AO12" s="2">
        <v>1100</v>
      </c>
      <c r="AP12" s="2"/>
      <c r="AQ12" s="2"/>
      <c r="AR12" s="2"/>
      <c r="AS12" s="2"/>
      <c r="AT12" s="2"/>
      <c r="AU12" s="2"/>
      <c r="AV12" s="2"/>
      <c r="AW12" s="2"/>
      <c r="AX12" s="2"/>
      <c r="AY12" s="2"/>
      <c r="AZ12" s="2"/>
      <c r="BA12" s="2">
        <v>35000</v>
      </c>
      <c r="BB12" s="2"/>
    </row>
    <row r="13" spans="1:54" x14ac:dyDescent="0.25">
      <c r="A13" s="2">
        <v>1971</v>
      </c>
      <c r="B13" s="2"/>
      <c r="C13" s="2"/>
      <c r="D13" s="2"/>
      <c r="E13" s="2"/>
      <c r="F13" s="2">
        <v>7000</v>
      </c>
      <c r="G13" s="2"/>
      <c r="H13" s="2">
        <v>63000</v>
      </c>
      <c r="I13" s="2"/>
      <c r="J13" s="2"/>
      <c r="K13" s="2"/>
      <c r="L13" s="2"/>
      <c r="M13" s="2"/>
      <c r="N13" s="2"/>
      <c r="O13" s="2"/>
      <c r="P13" s="2">
        <v>102000</v>
      </c>
      <c r="Q13" s="2"/>
      <c r="R13" s="2"/>
      <c r="S13" s="2">
        <v>89000</v>
      </c>
      <c r="T13" s="2"/>
      <c r="U13" s="2">
        <v>13000</v>
      </c>
      <c r="V13" s="2">
        <v>12800</v>
      </c>
      <c r="W13" s="2">
        <v>100</v>
      </c>
      <c r="X13" s="2"/>
      <c r="Y13" s="2"/>
      <c r="Z13" s="2"/>
      <c r="AA13" s="2"/>
      <c r="AB13" s="2"/>
      <c r="AC13" s="2">
        <v>65600</v>
      </c>
      <c r="AD13" s="2">
        <v>952</v>
      </c>
      <c r="AE13" s="2">
        <v>62463000</v>
      </c>
      <c r="AF13" s="2"/>
      <c r="AG13" s="2">
        <v>23000</v>
      </c>
      <c r="AH13" s="2">
        <v>15000</v>
      </c>
      <c r="AI13" s="2">
        <v>4000</v>
      </c>
      <c r="AJ13" s="2"/>
      <c r="AK13" s="2"/>
      <c r="AL13" s="2">
        <v>249000</v>
      </c>
      <c r="AM13" s="2">
        <v>44820000</v>
      </c>
      <c r="AN13" s="2">
        <v>180</v>
      </c>
      <c r="AO13" s="2">
        <v>1000</v>
      </c>
      <c r="AP13" s="2"/>
      <c r="AQ13" s="2"/>
      <c r="AR13" s="2"/>
      <c r="AS13" s="2"/>
      <c r="AT13" s="2"/>
      <c r="AU13" s="2"/>
      <c r="AV13" s="2"/>
      <c r="AW13" s="2"/>
      <c r="AX13" s="2"/>
      <c r="AY13" s="2"/>
      <c r="AZ13" s="2"/>
      <c r="BA13" s="2">
        <v>35000</v>
      </c>
      <c r="BB13" s="2"/>
    </row>
    <row r="14" spans="1:54" x14ac:dyDescent="0.25">
      <c r="A14" s="2">
        <v>1972</v>
      </c>
      <c r="B14" s="2"/>
      <c r="C14" s="2"/>
      <c r="D14" s="2"/>
      <c r="E14" s="2"/>
      <c r="F14" s="2">
        <v>7000</v>
      </c>
      <c r="G14" s="2"/>
      <c r="H14" s="2">
        <v>61000</v>
      </c>
      <c r="I14" s="2"/>
      <c r="J14" s="2"/>
      <c r="K14" s="2"/>
      <c r="L14" s="2"/>
      <c r="M14" s="2"/>
      <c r="N14" s="2"/>
      <c r="O14" s="2"/>
      <c r="P14" s="2">
        <v>102000</v>
      </c>
      <c r="Q14" s="2"/>
      <c r="R14" s="2"/>
      <c r="S14" s="2">
        <v>89000</v>
      </c>
      <c r="T14" s="2"/>
      <c r="U14" s="2">
        <v>13000</v>
      </c>
      <c r="V14" s="2">
        <v>12800</v>
      </c>
      <c r="W14" s="2">
        <v>100</v>
      </c>
      <c r="X14" s="2"/>
      <c r="Y14" s="2"/>
      <c r="Z14" s="2"/>
      <c r="AA14" s="2"/>
      <c r="AB14" s="2"/>
      <c r="AC14" s="2">
        <v>63800</v>
      </c>
      <c r="AD14" s="2">
        <v>928</v>
      </c>
      <c r="AE14" s="2">
        <v>59193000</v>
      </c>
      <c r="AF14" s="2"/>
      <c r="AG14" s="2">
        <v>23000</v>
      </c>
      <c r="AH14" s="2">
        <v>15000</v>
      </c>
      <c r="AI14" s="2">
        <v>5000</v>
      </c>
      <c r="AJ14" s="2"/>
      <c r="AK14" s="2"/>
      <c r="AL14" s="2">
        <v>245000</v>
      </c>
      <c r="AM14" s="2">
        <v>45325000</v>
      </c>
      <c r="AN14" s="2">
        <v>185</v>
      </c>
      <c r="AO14" s="2">
        <v>970</v>
      </c>
      <c r="AP14" s="2"/>
      <c r="AQ14" s="2"/>
      <c r="AR14" s="2"/>
      <c r="AS14" s="2"/>
      <c r="AT14" s="2"/>
      <c r="AU14" s="2"/>
      <c r="AV14" s="2"/>
      <c r="AW14" s="2"/>
      <c r="AX14" s="2">
        <v>15000</v>
      </c>
      <c r="AY14" s="2"/>
      <c r="AZ14" s="2"/>
      <c r="BA14" s="2">
        <v>32000</v>
      </c>
      <c r="BB14" s="2"/>
    </row>
    <row r="15" spans="1:54" x14ac:dyDescent="0.25">
      <c r="A15" s="2">
        <v>1973</v>
      </c>
      <c r="B15" s="2"/>
      <c r="C15" s="2"/>
      <c r="D15" s="2"/>
      <c r="E15" s="2"/>
      <c r="F15" s="2">
        <v>7000</v>
      </c>
      <c r="G15" s="2"/>
      <c r="H15" s="2">
        <v>64000</v>
      </c>
      <c r="I15" s="2"/>
      <c r="J15" s="2"/>
      <c r="K15" s="2"/>
      <c r="L15" s="2"/>
      <c r="M15" s="2"/>
      <c r="N15" s="2"/>
      <c r="O15" s="2"/>
      <c r="P15" s="2">
        <v>103000</v>
      </c>
      <c r="Q15" s="2"/>
      <c r="R15" s="2"/>
      <c r="S15" s="2">
        <v>90000</v>
      </c>
      <c r="T15" s="2"/>
      <c r="U15" s="2">
        <v>13000</v>
      </c>
      <c r="V15" s="2">
        <v>12800</v>
      </c>
      <c r="W15" s="2">
        <v>100</v>
      </c>
      <c r="X15" s="2"/>
      <c r="Y15" s="2"/>
      <c r="Z15" s="2"/>
      <c r="AA15" s="2"/>
      <c r="AB15" s="2"/>
      <c r="AC15" s="2">
        <v>60800</v>
      </c>
      <c r="AD15" s="2">
        <v>937</v>
      </c>
      <c r="AE15" s="2">
        <v>56941000</v>
      </c>
      <c r="AF15" s="2"/>
      <c r="AG15" s="2">
        <v>20000</v>
      </c>
      <c r="AH15" s="2">
        <v>14000</v>
      </c>
      <c r="AI15" s="2">
        <v>4000</v>
      </c>
      <c r="AJ15" s="2"/>
      <c r="AK15" s="2"/>
      <c r="AL15" s="2">
        <v>242000</v>
      </c>
      <c r="AM15" s="2">
        <v>47190000</v>
      </c>
      <c r="AN15" s="2">
        <v>195</v>
      </c>
      <c r="AO15" s="2">
        <v>970</v>
      </c>
      <c r="AP15" s="2"/>
      <c r="AQ15" s="2"/>
      <c r="AR15" s="2"/>
      <c r="AS15" s="2"/>
      <c r="AT15" s="2"/>
      <c r="AU15" s="2"/>
      <c r="AV15" s="2"/>
      <c r="AW15" s="2"/>
      <c r="AX15" s="2">
        <v>15000</v>
      </c>
      <c r="AY15" s="2"/>
      <c r="AZ15" s="2"/>
      <c r="BA15" s="2">
        <v>30000</v>
      </c>
      <c r="BB15" s="2"/>
    </row>
    <row r="16" spans="1:54" x14ac:dyDescent="0.25">
      <c r="A16" s="2">
        <v>1974</v>
      </c>
      <c r="B16" s="2"/>
      <c r="C16" s="2"/>
      <c r="D16" s="2"/>
      <c r="E16" s="2"/>
      <c r="F16" s="2">
        <v>7000</v>
      </c>
      <c r="G16" s="2"/>
      <c r="H16" s="2">
        <v>65000</v>
      </c>
      <c r="I16" s="2"/>
      <c r="J16" s="2"/>
      <c r="K16" s="2"/>
      <c r="L16" s="2"/>
      <c r="M16" s="2"/>
      <c r="N16" s="2"/>
      <c r="O16" s="2"/>
      <c r="P16" s="2">
        <v>103000</v>
      </c>
      <c r="Q16" s="2"/>
      <c r="R16" s="2"/>
      <c r="S16" s="2">
        <v>90000</v>
      </c>
      <c r="T16" s="2"/>
      <c r="U16" s="2">
        <v>13000</v>
      </c>
      <c r="V16" s="2">
        <v>12900</v>
      </c>
      <c r="W16" s="2">
        <v>100</v>
      </c>
      <c r="X16" s="2"/>
      <c r="Y16" s="2"/>
      <c r="Z16" s="2"/>
      <c r="AA16" s="2"/>
      <c r="AB16" s="2"/>
      <c r="AC16" s="2">
        <v>52800</v>
      </c>
      <c r="AD16" s="2">
        <v>967</v>
      </c>
      <c r="AE16" s="2">
        <v>50544000</v>
      </c>
      <c r="AF16" s="2"/>
      <c r="AG16" s="2">
        <v>18000</v>
      </c>
      <c r="AH16" s="2">
        <v>14000</v>
      </c>
      <c r="AI16" s="2">
        <v>5000</v>
      </c>
      <c r="AJ16" s="2"/>
      <c r="AK16" s="2"/>
      <c r="AL16" s="2">
        <v>240000</v>
      </c>
      <c r="AM16" s="2">
        <v>60000000</v>
      </c>
      <c r="AN16" s="2">
        <v>250</v>
      </c>
      <c r="AO16" s="2">
        <v>960</v>
      </c>
      <c r="AP16" s="2"/>
      <c r="AQ16" s="2"/>
      <c r="AR16" s="2"/>
      <c r="AS16" s="2"/>
      <c r="AT16" s="2"/>
      <c r="AU16" s="2"/>
      <c r="AV16" s="2"/>
      <c r="AW16" s="2"/>
      <c r="AX16" s="2">
        <v>16000</v>
      </c>
      <c r="AY16" s="2">
        <v>33000</v>
      </c>
      <c r="AZ16" s="2"/>
      <c r="BA16" s="2">
        <v>28000</v>
      </c>
      <c r="BB16" s="2"/>
    </row>
    <row r="17" spans="1:54" x14ac:dyDescent="0.25">
      <c r="A17" s="2">
        <v>1975</v>
      </c>
      <c r="B17" s="2"/>
      <c r="C17" s="2"/>
      <c r="D17" s="2"/>
      <c r="E17" s="2"/>
      <c r="F17" s="2">
        <v>7000</v>
      </c>
      <c r="G17" s="2"/>
      <c r="H17" s="2">
        <v>65000</v>
      </c>
      <c r="I17" s="2"/>
      <c r="J17" s="2"/>
      <c r="K17" s="2"/>
      <c r="L17" s="2"/>
      <c r="M17" s="2"/>
      <c r="N17" s="2"/>
      <c r="O17" s="2"/>
      <c r="P17" s="2">
        <v>103000</v>
      </c>
      <c r="Q17" s="2"/>
      <c r="R17" s="2"/>
      <c r="S17" s="2">
        <v>90000</v>
      </c>
      <c r="T17" s="2"/>
      <c r="U17" s="2">
        <v>13000</v>
      </c>
      <c r="V17" s="2">
        <v>13100</v>
      </c>
      <c r="W17" s="2">
        <v>100</v>
      </c>
      <c r="X17" s="2"/>
      <c r="Y17" s="2"/>
      <c r="Z17" s="2"/>
      <c r="AA17" s="2"/>
      <c r="AB17" s="2"/>
      <c r="AC17" s="2">
        <v>53000</v>
      </c>
      <c r="AD17" s="2">
        <v>958</v>
      </c>
      <c r="AE17" s="2">
        <v>50769000</v>
      </c>
      <c r="AF17" s="2"/>
      <c r="AG17" s="2">
        <v>19000</v>
      </c>
      <c r="AH17" s="2">
        <v>15000</v>
      </c>
      <c r="AI17" s="2">
        <v>5000</v>
      </c>
      <c r="AJ17" s="2"/>
      <c r="AK17" s="2"/>
      <c r="AL17" s="2">
        <v>242000</v>
      </c>
      <c r="AM17" s="2">
        <v>59290000</v>
      </c>
      <c r="AN17" s="2">
        <v>245</v>
      </c>
      <c r="AO17" s="2">
        <v>930</v>
      </c>
      <c r="AP17" s="2"/>
      <c r="AQ17" s="2"/>
      <c r="AR17" s="2"/>
      <c r="AS17" s="2"/>
      <c r="AT17" s="2"/>
      <c r="AU17" s="2"/>
      <c r="AV17" s="2"/>
      <c r="AW17" s="2"/>
      <c r="AX17" s="2">
        <v>11000</v>
      </c>
      <c r="AY17" s="2">
        <v>29200</v>
      </c>
      <c r="AZ17" s="2"/>
      <c r="BA17" s="2">
        <v>28000</v>
      </c>
      <c r="BB17" s="2"/>
    </row>
    <row r="18" spans="1:54" x14ac:dyDescent="0.25">
      <c r="A18" s="2">
        <v>1976</v>
      </c>
      <c r="B18" s="2"/>
      <c r="C18" s="2"/>
      <c r="D18" s="2"/>
      <c r="E18" s="2"/>
      <c r="F18" s="2">
        <v>7000</v>
      </c>
      <c r="G18" s="2"/>
      <c r="H18" s="2">
        <v>63000</v>
      </c>
      <c r="I18" s="2"/>
      <c r="J18" s="2"/>
      <c r="K18" s="2"/>
      <c r="L18" s="2"/>
      <c r="M18" s="2"/>
      <c r="N18" s="2"/>
      <c r="O18" s="2"/>
      <c r="P18" s="2">
        <v>103000</v>
      </c>
      <c r="Q18" s="2"/>
      <c r="R18" s="2"/>
      <c r="S18" s="2">
        <v>90000</v>
      </c>
      <c r="T18" s="2"/>
      <c r="U18" s="2">
        <v>13000</v>
      </c>
      <c r="V18" s="2">
        <v>13200</v>
      </c>
      <c r="W18" s="2">
        <v>80</v>
      </c>
      <c r="X18" s="2"/>
      <c r="Y18" s="2"/>
      <c r="Z18" s="2"/>
      <c r="AA18" s="2"/>
      <c r="AB18" s="2"/>
      <c r="AC18" s="2">
        <v>59800</v>
      </c>
      <c r="AD18" s="2">
        <v>976</v>
      </c>
      <c r="AE18" s="2">
        <v>58335000</v>
      </c>
      <c r="AF18" s="2"/>
      <c r="AG18" s="2">
        <v>21000</v>
      </c>
      <c r="AH18" s="2">
        <v>15000</v>
      </c>
      <c r="AI18" s="2">
        <v>5000</v>
      </c>
      <c r="AJ18" s="2"/>
      <c r="AK18" s="2"/>
      <c r="AL18" s="2">
        <v>245000</v>
      </c>
      <c r="AM18" s="2">
        <v>63700000</v>
      </c>
      <c r="AN18" s="2">
        <v>260</v>
      </c>
      <c r="AO18" s="2">
        <v>900</v>
      </c>
      <c r="AP18" s="2"/>
      <c r="AQ18" s="2"/>
      <c r="AR18" s="2"/>
      <c r="AS18" s="2"/>
      <c r="AT18" s="2"/>
      <c r="AU18" s="2"/>
      <c r="AV18" s="2"/>
      <c r="AW18" s="2"/>
      <c r="AX18" s="2">
        <v>16000</v>
      </c>
      <c r="AY18" s="2">
        <v>35300</v>
      </c>
      <c r="AZ18" s="2"/>
      <c r="BA18" s="2">
        <v>31000</v>
      </c>
      <c r="BB18" s="2"/>
    </row>
    <row r="19" spans="1:54" x14ac:dyDescent="0.25">
      <c r="A19" s="2">
        <v>1977</v>
      </c>
      <c r="B19" s="2">
        <v>74000</v>
      </c>
      <c r="C19" s="2"/>
      <c r="D19" s="2"/>
      <c r="E19" s="2"/>
      <c r="F19" s="2">
        <v>7000</v>
      </c>
      <c r="G19" s="2"/>
      <c r="H19" s="2">
        <v>58000</v>
      </c>
      <c r="I19" s="2"/>
      <c r="J19" s="2"/>
      <c r="K19" s="2"/>
      <c r="L19" s="2"/>
      <c r="M19" s="2"/>
      <c r="N19" s="2"/>
      <c r="O19" s="2"/>
      <c r="P19" s="2">
        <v>98000</v>
      </c>
      <c r="Q19" s="2"/>
      <c r="R19" s="2"/>
      <c r="S19" s="2">
        <v>85000</v>
      </c>
      <c r="T19" s="2"/>
      <c r="U19" s="2">
        <v>13000</v>
      </c>
      <c r="V19" s="2">
        <v>13000</v>
      </c>
      <c r="W19" s="2">
        <v>80</v>
      </c>
      <c r="X19" s="2"/>
      <c r="Y19" s="2"/>
      <c r="Z19" s="2"/>
      <c r="AA19" s="2"/>
      <c r="AB19" s="2"/>
      <c r="AC19" s="2">
        <v>61200</v>
      </c>
      <c r="AD19" s="2">
        <v>928</v>
      </c>
      <c r="AE19" s="2">
        <v>56805000</v>
      </c>
      <c r="AF19" s="2"/>
      <c r="AG19" s="2">
        <v>22000</v>
      </c>
      <c r="AH19" s="2">
        <v>15000</v>
      </c>
      <c r="AI19" s="2">
        <v>7000</v>
      </c>
      <c r="AJ19" s="2"/>
      <c r="AK19" s="2"/>
      <c r="AL19" s="2">
        <v>240000</v>
      </c>
      <c r="AM19" s="2">
        <v>60000000</v>
      </c>
      <c r="AN19" s="2">
        <v>250</v>
      </c>
      <c r="AO19" s="2">
        <v>900</v>
      </c>
      <c r="AP19" s="2"/>
      <c r="AQ19" s="2"/>
      <c r="AR19" s="2"/>
      <c r="AS19" s="2"/>
      <c r="AT19" s="2"/>
      <c r="AU19" s="2"/>
      <c r="AV19" s="2"/>
      <c r="AW19" s="2"/>
      <c r="AX19" s="2">
        <v>15000</v>
      </c>
      <c r="AY19" s="2">
        <v>36000</v>
      </c>
      <c r="AZ19" s="2"/>
      <c r="BA19" s="2">
        <v>33000</v>
      </c>
      <c r="BB19" s="2"/>
    </row>
    <row r="20" spans="1:54" x14ac:dyDescent="0.25">
      <c r="A20" s="2">
        <v>1978</v>
      </c>
      <c r="B20" s="2">
        <v>64000</v>
      </c>
      <c r="C20" s="2"/>
      <c r="D20" s="2"/>
      <c r="E20" s="2"/>
      <c r="F20" s="2">
        <v>7000</v>
      </c>
      <c r="G20" s="2"/>
      <c r="H20" s="2">
        <v>59000</v>
      </c>
      <c r="I20" s="2"/>
      <c r="J20" s="2"/>
      <c r="K20" s="2"/>
      <c r="L20" s="2"/>
      <c r="M20" s="2"/>
      <c r="N20" s="2"/>
      <c r="O20" s="2"/>
      <c r="P20" s="2">
        <v>93000</v>
      </c>
      <c r="Q20" s="2"/>
      <c r="R20" s="2"/>
      <c r="S20" s="2">
        <v>80000</v>
      </c>
      <c r="T20" s="2"/>
      <c r="U20" s="2">
        <v>13000</v>
      </c>
      <c r="V20" s="2">
        <v>12900</v>
      </c>
      <c r="W20" s="2">
        <v>70</v>
      </c>
      <c r="X20" s="2">
        <v>375</v>
      </c>
      <c r="Y20" s="2"/>
      <c r="Z20" s="2"/>
      <c r="AA20" s="2"/>
      <c r="AB20" s="2"/>
      <c r="AC20" s="2">
        <v>64200</v>
      </c>
      <c r="AD20" s="2">
        <v>951</v>
      </c>
      <c r="AE20" s="2">
        <v>61061000</v>
      </c>
      <c r="AF20" s="2"/>
      <c r="AG20" s="2">
        <v>19000</v>
      </c>
      <c r="AH20" s="2">
        <v>17000</v>
      </c>
      <c r="AI20" s="2">
        <v>8000</v>
      </c>
      <c r="AJ20" s="2"/>
      <c r="AK20" s="2"/>
      <c r="AL20" s="2">
        <v>234000</v>
      </c>
      <c r="AM20" s="2">
        <v>58500000</v>
      </c>
      <c r="AN20" s="2">
        <v>250</v>
      </c>
      <c r="AO20" s="2">
        <v>800</v>
      </c>
      <c r="AP20" s="2"/>
      <c r="AQ20" s="2"/>
      <c r="AR20" s="2"/>
      <c r="AS20" s="2"/>
      <c r="AT20" s="2"/>
      <c r="AU20" s="2"/>
      <c r="AV20" s="2"/>
      <c r="AW20" s="2"/>
      <c r="AX20" s="2">
        <v>14000</v>
      </c>
      <c r="AY20" s="2">
        <v>38300</v>
      </c>
      <c r="AZ20" s="2"/>
      <c r="BA20" s="2">
        <v>31000</v>
      </c>
      <c r="BB20" s="2"/>
    </row>
    <row r="21" spans="1:54" x14ac:dyDescent="0.25">
      <c r="A21" s="2">
        <v>1979</v>
      </c>
      <c r="B21" s="2">
        <v>66000</v>
      </c>
      <c r="C21" s="2"/>
      <c r="D21" s="2"/>
      <c r="E21" s="2"/>
      <c r="F21" s="2">
        <v>7000</v>
      </c>
      <c r="G21" s="2"/>
      <c r="H21" s="2">
        <v>52000</v>
      </c>
      <c r="I21" s="2"/>
      <c r="J21" s="2"/>
      <c r="K21" s="2"/>
      <c r="L21" s="2"/>
      <c r="M21" s="2"/>
      <c r="N21" s="2"/>
      <c r="O21" s="2"/>
      <c r="P21" s="2">
        <v>91000</v>
      </c>
      <c r="Q21" s="2"/>
      <c r="R21" s="2"/>
      <c r="S21" s="2">
        <v>78000</v>
      </c>
      <c r="T21" s="2"/>
      <c r="U21" s="2">
        <v>13000</v>
      </c>
      <c r="V21" s="2">
        <v>12800</v>
      </c>
      <c r="W21" s="2">
        <v>70</v>
      </c>
      <c r="X21" s="2">
        <v>850</v>
      </c>
      <c r="Y21" s="2"/>
      <c r="Z21" s="2"/>
      <c r="AA21" s="2"/>
      <c r="AB21" s="2"/>
      <c r="AC21" s="2">
        <v>54000</v>
      </c>
      <c r="AD21" s="2">
        <v>960</v>
      </c>
      <c r="AE21" s="2">
        <v>51838000</v>
      </c>
      <c r="AF21" s="2"/>
      <c r="AG21" s="2">
        <v>17000</v>
      </c>
      <c r="AH21" s="2">
        <v>15000</v>
      </c>
      <c r="AI21" s="2">
        <v>8000</v>
      </c>
      <c r="AJ21" s="2"/>
      <c r="AK21" s="2"/>
      <c r="AL21" s="2">
        <v>215000</v>
      </c>
      <c r="AM21" s="2">
        <v>62350000</v>
      </c>
      <c r="AN21" s="2">
        <v>290</v>
      </c>
      <c r="AO21" s="2">
        <v>800</v>
      </c>
      <c r="AP21" s="2"/>
      <c r="AQ21" s="2"/>
      <c r="AR21" s="2"/>
      <c r="AS21" s="2"/>
      <c r="AT21" s="2"/>
      <c r="AU21" s="2"/>
      <c r="AV21" s="2"/>
      <c r="AW21" s="2"/>
      <c r="AX21" s="2">
        <v>11000</v>
      </c>
      <c r="AY21" s="2">
        <v>30300</v>
      </c>
      <c r="AZ21" s="2"/>
      <c r="BA21" s="2">
        <v>25000</v>
      </c>
      <c r="BB21" s="2"/>
    </row>
    <row r="22" spans="1:54" x14ac:dyDescent="0.25">
      <c r="A22" s="2">
        <v>1980</v>
      </c>
      <c r="B22" s="2">
        <v>72000</v>
      </c>
      <c r="C22" s="2"/>
      <c r="D22" s="2"/>
      <c r="E22" s="2"/>
      <c r="F22" s="2">
        <v>7000</v>
      </c>
      <c r="G22" s="2"/>
      <c r="H22" s="2">
        <v>46000</v>
      </c>
      <c r="I22" s="2"/>
      <c r="J22" s="2"/>
      <c r="K22" s="2"/>
      <c r="L22" s="2">
        <v>200</v>
      </c>
      <c r="M22" s="2">
        <v>428</v>
      </c>
      <c r="N22" s="2">
        <v>70000</v>
      </c>
      <c r="O22" s="2"/>
      <c r="P22" s="2">
        <v>96000</v>
      </c>
      <c r="Q22" s="2"/>
      <c r="R22" s="2"/>
      <c r="S22" s="2">
        <v>83000</v>
      </c>
      <c r="T22" s="2"/>
      <c r="U22" s="2">
        <v>13000</v>
      </c>
      <c r="V22" s="2">
        <v>13000</v>
      </c>
      <c r="W22" s="2">
        <v>80</v>
      </c>
      <c r="X22" s="2">
        <v>1300</v>
      </c>
      <c r="Y22" s="2"/>
      <c r="Z22" s="2"/>
      <c r="AA22" s="2"/>
      <c r="AB22" s="2"/>
      <c r="AC22" s="2">
        <v>53100</v>
      </c>
      <c r="AD22" s="2">
        <v>967</v>
      </c>
      <c r="AE22" s="2">
        <v>51367000</v>
      </c>
      <c r="AF22" s="2"/>
      <c r="AG22" s="2">
        <v>16000</v>
      </c>
      <c r="AH22" s="2">
        <v>16000</v>
      </c>
      <c r="AI22" s="2">
        <v>7000</v>
      </c>
      <c r="AJ22" s="2"/>
      <c r="AK22" s="2"/>
      <c r="AL22" s="2">
        <v>213000</v>
      </c>
      <c r="AM22" s="2">
        <v>87330000</v>
      </c>
      <c r="AN22" s="2">
        <v>410</v>
      </c>
      <c r="AO22" s="2">
        <v>850</v>
      </c>
      <c r="AP22" s="2"/>
      <c r="AQ22" s="2"/>
      <c r="AR22" s="2"/>
      <c r="AS22" s="2"/>
      <c r="AT22" s="2"/>
      <c r="AU22" s="2"/>
      <c r="AV22" s="2"/>
      <c r="AW22" s="2"/>
      <c r="AX22" s="2">
        <v>11000</v>
      </c>
      <c r="AY22" s="2">
        <v>26800</v>
      </c>
      <c r="AZ22" s="2"/>
      <c r="BA22" s="2">
        <v>25000</v>
      </c>
      <c r="BB22" s="2"/>
    </row>
    <row r="23" spans="1:54" x14ac:dyDescent="0.25">
      <c r="A23" s="2">
        <v>1981</v>
      </c>
      <c r="B23" s="2">
        <v>72000</v>
      </c>
      <c r="C23" s="2"/>
      <c r="D23" s="2"/>
      <c r="E23" s="2"/>
      <c r="F23" s="2">
        <v>7000</v>
      </c>
      <c r="G23" s="2"/>
      <c r="H23" s="2">
        <v>55000</v>
      </c>
      <c r="I23" s="2"/>
      <c r="J23" s="2"/>
      <c r="K23" s="2"/>
      <c r="L23" s="2"/>
      <c r="M23" s="2"/>
      <c r="N23" s="2"/>
      <c r="O23" s="2"/>
      <c r="P23" s="2">
        <v>93000</v>
      </c>
      <c r="Q23" s="2"/>
      <c r="R23" s="2"/>
      <c r="S23" s="2">
        <v>80000</v>
      </c>
      <c r="T23" s="2"/>
      <c r="U23" s="2">
        <v>13000</v>
      </c>
      <c r="V23" s="2">
        <v>12700</v>
      </c>
      <c r="W23" s="2">
        <v>80</v>
      </c>
      <c r="X23" s="2">
        <v>1300</v>
      </c>
      <c r="Y23" s="2"/>
      <c r="Z23" s="2"/>
      <c r="AA23" s="2"/>
      <c r="AB23" s="2"/>
      <c r="AC23" s="2">
        <v>54600</v>
      </c>
      <c r="AD23" s="2">
        <v>944</v>
      </c>
      <c r="AE23" s="2">
        <v>51572000</v>
      </c>
      <c r="AF23" s="2"/>
      <c r="AG23" s="2">
        <v>16000</v>
      </c>
      <c r="AH23" s="2">
        <v>19000</v>
      </c>
      <c r="AI23" s="2">
        <v>7000</v>
      </c>
      <c r="AJ23" s="2"/>
      <c r="AK23" s="2"/>
      <c r="AL23" s="2">
        <v>220000</v>
      </c>
      <c r="AM23" s="2">
        <v>103400000</v>
      </c>
      <c r="AN23" s="2">
        <v>470</v>
      </c>
      <c r="AO23" s="2">
        <v>900</v>
      </c>
      <c r="AP23" s="2"/>
      <c r="AQ23" s="2"/>
      <c r="AR23" s="2"/>
      <c r="AS23" s="2"/>
      <c r="AT23" s="2"/>
      <c r="AU23" s="2"/>
      <c r="AV23" s="2"/>
      <c r="AW23" s="2"/>
      <c r="AX23" s="2">
        <v>10000</v>
      </c>
      <c r="AY23" s="2">
        <v>29200</v>
      </c>
      <c r="AZ23" s="2"/>
      <c r="BA23" s="2">
        <v>23000</v>
      </c>
      <c r="BB23" s="2"/>
    </row>
    <row r="24" spans="1:54" x14ac:dyDescent="0.25">
      <c r="A24" s="2">
        <v>1982</v>
      </c>
      <c r="B24" s="2">
        <v>71000</v>
      </c>
      <c r="C24" s="2"/>
      <c r="D24" s="2"/>
      <c r="E24" s="2"/>
      <c r="F24" s="2">
        <v>8000</v>
      </c>
      <c r="G24" s="2"/>
      <c r="H24" s="2">
        <v>54000</v>
      </c>
      <c r="I24" s="2"/>
      <c r="J24" s="2"/>
      <c r="K24" s="2"/>
      <c r="L24" s="2"/>
      <c r="M24" s="2"/>
      <c r="N24" s="2"/>
      <c r="O24" s="2"/>
      <c r="P24" s="2">
        <v>93000</v>
      </c>
      <c r="Q24" s="2"/>
      <c r="R24" s="2"/>
      <c r="S24" s="2">
        <v>80000</v>
      </c>
      <c r="T24" s="2"/>
      <c r="U24" s="2">
        <v>13000</v>
      </c>
      <c r="V24" s="2">
        <v>12500</v>
      </c>
      <c r="W24" s="2">
        <v>90</v>
      </c>
      <c r="X24" s="2">
        <v>1300</v>
      </c>
      <c r="Y24" s="2"/>
      <c r="Z24" s="2"/>
      <c r="AA24" s="2"/>
      <c r="AB24" s="2"/>
      <c r="AC24" s="2">
        <v>54000</v>
      </c>
      <c r="AD24" s="2">
        <v>961</v>
      </c>
      <c r="AE24" s="2">
        <v>51962000</v>
      </c>
      <c r="AF24" s="2"/>
      <c r="AG24" s="2">
        <v>17000</v>
      </c>
      <c r="AH24" s="2">
        <v>21000</v>
      </c>
      <c r="AI24" s="2">
        <v>8000</v>
      </c>
      <c r="AJ24" s="2"/>
      <c r="AK24" s="2"/>
      <c r="AL24" s="2">
        <v>228000</v>
      </c>
      <c r="AM24" s="2">
        <v>108300000</v>
      </c>
      <c r="AN24" s="2">
        <v>475</v>
      </c>
      <c r="AO24" s="2">
        <v>1000</v>
      </c>
      <c r="AP24" s="2"/>
      <c r="AQ24" s="2"/>
      <c r="AR24" s="2"/>
      <c r="AS24" s="2"/>
      <c r="AT24" s="2"/>
      <c r="AU24" s="2"/>
      <c r="AV24" s="2"/>
      <c r="AW24" s="2"/>
      <c r="AX24" s="2">
        <v>14000</v>
      </c>
      <c r="AY24" s="2">
        <v>56000</v>
      </c>
      <c r="AZ24" s="2"/>
      <c r="BA24" s="2">
        <v>27000</v>
      </c>
      <c r="BB24" s="2"/>
    </row>
    <row r="25" spans="1:54" x14ac:dyDescent="0.25">
      <c r="A25" s="2">
        <v>1983</v>
      </c>
      <c r="B25" s="2">
        <v>70000</v>
      </c>
      <c r="C25" s="2"/>
      <c r="D25" s="2"/>
      <c r="E25" s="2"/>
      <c r="F25" s="2">
        <v>8000</v>
      </c>
      <c r="G25" s="2"/>
      <c r="H25" s="2">
        <v>57000</v>
      </c>
      <c r="I25" s="2"/>
      <c r="J25" s="2"/>
      <c r="K25" s="2"/>
      <c r="L25" s="2"/>
      <c r="M25" s="2"/>
      <c r="N25" s="2"/>
      <c r="O25" s="2"/>
      <c r="P25" s="2">
        <v>95000</v>
      </c>
      <c r="Q25" s="2"/>
      <c r="R25" s="2"/>
      <c r="S25" s="2">
        <v>83000</v>
      </c>
      <c r="T25" s="2"/>
      <c r="U25" s="2">
        <v>12000</v>
      </c>
      <c r="V25" s="2">
        <v>12500</v>
      </c>
      <c r="W25" s="2">
        <v>90</v>
      </c>
      <c r="X25" s="2">
        <v>1250</v>
      </c>
      <c r="Y25" s="2"/>
      <c r="Z25" s="2"/>
      <c r="AA25" s="2"/>
      <c r="AB25" s="2"/>
      <c r="AC25" s="2">
        <v>56000</v>
      </c>
      <c r="AD25" s="2">
        <v>1018</v>
      </c>
      <c r="AE25" s="2">
        <v>56977000</v>
      </c>
      <c r="AF25" s="2"/>
      <c r="AG25" s="2">
        <v>16000</v>
      </c>
      <c r="AH25" s="2">
        <v>17000</v>
      </c>
      <c r="AI25" s="2">
        <v>8000</v>
      </c>
      <c r="AJ25" s="2"/>
      <c r="AK25" s="2"/>
      <c r="AL25" s="2">
        <v>230000</v>
      </c>
      <c r="AM25" s="2">
        <v>98900000</v>
      </c>
      <c r="AN25" s="2">
        <v>430</v>
      </c>
      <c r="AO25" s="2">
        <v>950</v>
      </c>
      <c r="AP25" s="2"/>
      <c r="AQ25" s="2"/>
      <c r="AR25" s="2"/>
      <c r="AS25" s="2"/>
      <c r="AT25" s="2"/>
      <c r="AU25" s="2"/>
      <c r="AV25" s="2"/>
      <c r="AW25" s="2"/>
      <c r="AX25" s="2">
        <v>13000</v>
      </c>
      <c r="AY25" s="2">
        <v>60000</v>
      </c>
      <c r="AZ25" s="2"/>
      <c r="BA25" s="2">
        <v>29000</v>
      </c>
      <c r="BB25" s="2"/>
    </row>
    <row r="26" spans="1:54" x14ac:dyDescent="0.25">
      <c r="A26" s="2">
        <v>1984</v>
      </c>
      <c r="B26" s="2">
        <v>73000</v>
      </c>
      <c r="C26" s="2"/>
      <c r="D26" s="2"/>
      <c r="E26" s="2"/>
      <c r="F26" s="2">
        <v>7000</v>
      </c>
      <c r="G26" s="2"/>
      <c r="H26" s="2">
        <v>55000</v>
      </c>
      <c r="I26" s="2"/>
      <c r="J26" s="2"/>
      <c r="K26" s="2"/>
      <c r="L26" s="2"/>
      <c r="M26" s="2"/>
      <c r="N26" s="2"/>
      <c r="O26" s="2"/>
      <c r="P26" s="2">
        <v>93000</v>
      </c>
      <c r="Q26" s="2"/>
      <c r="R26" s="2"/>
      <c r="S26" s="2">
        <v>81000</v>
      </c>
      <c r="T26" s="2"/>
      <c r="U26" s="2">
        <v>12000</v>
      </c>
      <c r="V26" s="2">
        <v>12100</v>
      </c>
      <c r="W26" s="2">
        <v>90</v>
      </c>
      <c r="X26" s="2">
        <v>1050</v>
      </c>
      <c r="Y26" s="2"/>
      <c r="Z26" s="2"/>
      <c r="AA26" s="2"/>
      <c r="AB26" s="2"/>
      <c r="AC26" s="2">
        <v>57600</v>
      </c>
      <c r="AD26" s="2">
        <v>986</v>
      </c>
      <c r="AE26" s="2">
        <v>56758000</v>
      </c>
      <c r="AF26" s="2"/>
      <c r="AG26" s="2">
        <v>18000</v>
      </c>
      <c r="AH26" s="2">
        <v>20000</v>
      </c>
      <c r="AI26" s="2">
        <v>7000</v>
      </c>
      <c r="AJ26" s="2"/>
      <c r="AK26" s="2"/>
      <c r="AL26" s="2">
        <v>226000</v>
      </c>
      <c r="AM26" s="2">
        <v>88140000</v>
      </c>
      <c r="AN26" s="2">
        <v>390</v>
      </c>
      <c r="AO26" s="2">
        <v>950</v>
      </c>
      <c r="AP26" s="2"/>
      <c r="AQ26" s="2"/>
      <c r="AR26" s="2"/>
      <c r="AS26" s="2"/>
      <c r="AT26" s="2"/>
      <c r="AU26" s="2"/>
      <c r="AV26" s="2"/>
      <c r="AW26" s="2"/>
      <c r="AX26" s="2">
        <v>15000</v>
      </c>
      <c r="AY26" s="2">
        <v>65000</v>
      </c>
      <c r="AZ26" s="2"/>
      <c r="BA26" s="2">
        <v>26000</v>
      </c>
      <c r="BB26" s="2"/>
    </row>
    <row r="27" spans="1:54" x14ac:dyDescent="0.25">
      <c r="A27" s="2">
        <v>1985</v>
      </c>
      <c r="B27" s="2">
        <v>71000</v>
      </c>
      <c r="C27" s="2"/>
      <c r="D27" s="2"/>
      <c r="E27" s="2"/>
      <c r="F27" s="2">
        <v>6000</v>
      </c>
      <c r="G27" s="2"/>
      <c r="H27" s="2">
        <v>56000</v>
      </c>
      <c r="I27" s="2"/>
      <c r="J27" s="2"/>
      <c r="K27" s="2"/>
      <c r="L27" s="2"/>
      <c r="M27" s="2"/>
      <c r="N27" s="2"/>
      <c r="O27" s="2"/>
      <c r="P27" s="2">
        <v>95000</v>
      </c>
      <c r="Q27" s="2"/>
      <c r="R27" s="2"/>
      <c r="S27" s="2">
        <v>83000</v>
      </c>
      <c r="T27" s="2"/>
      <c r="U27" s="2">
        <v>12000</v>
      </c>
      <c r="V27" s="2">
        <v>11300</v>
      </c>
      <c r="W27" s="2">
        <v>90</v>
      </c>
      <c r="X27" s="2">
        <v>1150</v>
      </c>
      <c r="Y27" s="2"/>
      <c r="Z27" s="2"/>
      <c r="AA27" s="2"/>
      <c r="AB27" s="2"/>
      <c r="AC27" s="2">
        <v>64600</v>
      </c>
      <c r="AD27" s="2">
        <v>943</v>
      </c>
      <c r="AE27" s="2">
        <v>60949000</v>
      </c>
      <c r="AF27" s="2"/>
      <c r="AG27" s="2">
        <v>19000</v>
      </c>
      <c r="AH27" s="2">
        <v>16000</v>
      </c>
      <c r="AI27" s="2">
        <v>6000</v>
      </c>
      <c r="AJ27" s="2"/>
      <c r="AK27" s="2"/>
      <c r="AL27" s="2">
        <v>221000</v>
      </c>
      <c r="AM27" s="2">
        <v>74035000</v>
      </c>
      <c r="AN27" s="2">
        <v>335</v>
      </c>
      <c r="AO27" s="2">
        <v>950</v>
      </c>
      <c r="AP27" s="2"/>
      <c r="AQ27" s="2"/>
      <c r="AR27" s="2"/>
      <c r="AS27" s="2"/>
      <c r="AT27" s="2"/>
      <c r="AU27" s="2"/>
      <c r="AV27" s="2"/>
      <c r="AW27" s="2"/>
      <c r="AX27" s="2">
        <v>17000</v>
      </c>
      <c r="AY27" s="2">
        <v>74000</v>
      </c>
      <c r="AZ27" s="2"/>
      <c r="BA27" s="2">
        <v>23000</v>
      </c>
      <c r="BB27" s="2"/>
    </row>
    <row r="28" spans="1:54" x14ac:dyDescent="0.25">
      <c r="A28" s="2">
        <v>1986</v>
      </c>
      <c r="B28" s="2">
        <v>64000</v>
      </c>
      <c r="C28" s="2"/>
      <c r="D28" s="2"/>
      <c r="E28" s="2"/>
      <c r="F28" s="2">
        <v>6000</v>
      </c>
      <c r="G28" s="2"/>
      <c r="H28" s="2">
        <v>52000</v>
      </c>
      <c r="I28" s="2"/>
      <c r="J28" s="2"/>
      <c r="K28" s="2"/>
      <c r="L28" s="2"/>
      <c r="M28" s="2"/>
      <c r="N28" s="2"/>
      <c r="O28" s="2"/>
      <c r="P28" s="2">
        <v>92000</v>
      </c>
      <c r="Q28" s="2"/>
      <c r="R28" s="2"/>
      <c r="S28" s="2">
        <v>81000</v>
      </c>
      <c r="T28" s="2">
        <v>850</v>
      </c>
      <c r="U28" s="2">
        <v>11000</v>
      </c>
      <c r="V28" s="2">
        <v>11500</v>
      </c>
      <c r="W28" s="2">
        <v>90</v>
      </c>
      <c r="X28" s="2">
        <v>1050</v>
      </c>
      <c r="Y28" s="2"/>
      <c r="Z28" s="2"/>
      <c r="AA28" s="2"/>
      <c r="AB28" s="2"/>
      <c r="AC28" s="2">
        <v>62000</v>
      </c>
      <c r="AD28" s="2">
        <v>966</v>
      </c>
      <c r="AE28" s="2">
        <v>59949000</v>
      </c>
      <c r="AF28" s="2"/>
      <c r="AG28" s="2">
        <v>20000</v>
      </c>
      <c r="AH28" s="2">
        <v>14000</v>
      </c>
      <c r="AI28" s="2">
        <v>5000</v>
      </c>
      <c r="AJ28" s="2"/>
      <c r="AK28" s="2"/>
      <c r="AL28" s="2">
        <v>209000</v>
      </c>
      <c r="AM28" s="2">
        <v>68970000</v>
      </c>
      <c r="AN28" s="2">
        <v>330</v>
      </c>
      <c r="AO28" s="2">
        <v>900</v>
      </c>
      <c r="AP28" s="2"/>
      <c r="AQ28" s="2"/>
      <c r="AR28" s="2"/>
      <c r="AS28" s="2"/>
      <c r="AT28" s="2"/>
      <c r="AU28" s="2"/>
      <c r="AV28" s="2"/>
      <c r="AW28" s="2"/>
      <c r="AX28" s="2">
        <v>13000</v>
      </c>
      <c r="AY28" s="2">
        <v>67000</v>
      </c>
      <c r="AZ28" s="2"/>
      <c r="BA28" s="2">
        <v>20000</v>
      </c>
      <c r="BB28" s="2"/>
    </row>
    <row r="29" spans="1:54" x14ac:dyDescent="0.25">
      <c r="A29" s="2">
        <v>1987</v>
      </c>
      <c r="B29" s="2">
        <v>71000</v>
      </c>
      <c r="C29" s="2"/>
      <c r="D29" s="2"/>
      <c r="E29" s="2"/>
      <c r="F29" s="2">
        <v>5000</v>
      </c>
      <c r="G29" s="2"/>
      <c r="H29" s="2">
        <v>45000</v>
      </c>
      <c r="I29" s="2"/>
      <c r="J29" s="2"/>
      <c r="K29" s="2"/>
      <c r="L29" s="2"/>
      <c r="M29" s="2"/>
      <c r="N29" s="2"/>
      <c r="O29" s="2"/>
      <c r="P29" s="2">
        <v>84000</v>
      </c>
      <c r="Q29" s="2"/>
      <c r="R29" s="2"/>
      <c r="S29" s="2">
        <v>72000</v>
      </c>
      <c r="T29" s="2">
        <v>850</v>
      </c>
      <c r="U29" s="2">
        <v>12000</v>
      </c>
      <c r="V29" s="2">
        <v>11600</v>
      </c>
      <c r="W29" s="2">
        <v>90</v>
      </c>
      <c r="X29" s="2">
        <v>1050</v>
      </c>
      <c r="Y29" s="2"/>
      <c r="Z29" s="2"/>
      <c r="AA29" s="2"/>
      <c r="AB29" s="2"/>
      <c r="AC29" s="2">
        <v>60000</v>
      </c>
      <c r="AD29" s="2">
        <v>1033</v>
      </c>
      <c r="AE29" s="2">
        <v>61907000</v>
      </c>
      <c r="AF29" s="2"/>
      <c r="AG29" s="2">
        <v>17000</v>
      </c>
      <c r="AH29" s="2">
        <v>20000</v>
      </c>
      <c r="AI29" s="2">
        <v>5000</v>
      </c>
      <c r="AJ29" s="2"/>
      <c r="AK29" s="2"/>
      <c r="AL29" s="2">
        <v>199000</v>
      </c>
      <c r="AM29" s="2">
        <v>71640000</v>
      </c>
      <c r="AN29" s="2">
        <v>360</v>
      </c>
      <c r="AO29" s="2">
        <v>900</v>
      </c>
      <c r="AP29" s="2"/>
      <c r="AQ29" s="2"/>
      <c r="AR29" s="2"/>
      <c r="AS29" s="2"/>
      <c r="AT29" s="2"/>
      <c r="AU29" s="2"/>
      <c r="AV29" s="2"/>
      <c r="AW29" s="2"/>
      <c r="AX29" s="2">
        <v>16000</v>
      </c>
      <c r="AY29" s="2">
        <v>62000</v>
      </c>
      <c r="AZ29" s="2"/>
      <c r="BA29" s="2">
        <v>23000</v>
      </c>
      <c r="BB29" s="2"/>
    </row>
    <row r="30" spans="1:54" x14ac:dyDescent="0.25">
      <c r="A30" s="2">
        <v>1988</v>
      </c>
      <c r="B30" s="2">
        <v>76000</v>
      </c>
      <c r="C30" s="2">
        <v>3000</v>
      </c>
      <c r="D30" s="2">
        <v>46.6</v>
      </c>
      <c r="E30" s="2">
        <v>57000</v>
      </c>
      <c r="F30" s="2">
        <v>5000</v>
      </c>
      <c r="G30" s="2"/>
      <c r="H30" s="2">
        <v>48000</v>
      </c>
      <c r="I30" s="2">
        <v>4000</v>
      </c>
      <c r="J30" s="2"/>
      <c r="K30" s="2">
        <v>5000</v>
      </c>
      <c r="L30" s="2"/>
      <c r="M30" s="2"/>
      <c r="N30" s="2"/>
      <c r="O30" s="2"/>
      <c r="P30" s="2">
        <v>89000</v>
      </c>
      <c r="Q30" s="2"/>
      <c r="R30" s="2"/>
      <c r="S30" s="2">
        <v>77000</v>
      </c>
      <c r="T30" s="2">
        <v>850</v>
      </c>
      <c r="U30" s="2">
        <v>12000</v>
      </c>
      <c r="V30" s="2">
        <v>12000</v>
      </c>
      <c r="W30" s="2">
        <v>90</v>
      </c>
      <c r="X30" s="2">
        <v>960</v>
      </c>
      <c r="Y30" s="2"/>
      <c r="Z30" s="2"/>
      <c r="AA30" s="2"/>
      <c r="AB30" s="2"/>
      <c r="AC30" s="2">
        <v>57000</v>
      </c>
      <c r="AD30" s="2">
        <v>1021</v>
      </c>
      <c r="AE30" s="2">
        <v>58195000</v>
      </c>
      <c r="AF30" s="2"/>
      <c r="AG30" s="2">
        <v>19000</v>
      </c>
      <c r="AH30" s="2">
        <v>15000</v>
      </c>
      <c r="AI30" s="2">
        <v>5000</v>
      </c>
      <c r="AJ30" s="2"/>
      <c r="AK30" s="2">
        <v>28422000</v>
      </c>
      <c r="AL30" s="2">
        <v>203000</v>
      </c>
      <c r="AM30" s="2">
        <v>83230000</v>
      </c>
      <c r="AN30" s="2">
        <v>410</v>
      </c>
      <c r="AO30" s="2">
        <v>900</v>
      </c>
      <c r="AP30" s="2">
        <v>29929000</v>
      </c>
      <c r="AQ30" s="2">
        <v>62620000</v>
      </c>
      <c r="AR30" s="2"/>
      <c r="AS30" s="2">
        <v>0</v>
      </c>
      <c r="AT30" s="2">
        <v>27984000</v>
      </c>
      <c r="AU30" s="2">
        <v>59300000</v>
      </c>
      <c r="AV30" s="2">
        <v>438000</v>
      </c>
      <c r="AW30" s="2">
        <v>0</v>
      </c>
      <c r="AX30" s="2">
        <v>18000</v>
      </c>
      <c r="AY30" s="2">
        <v>62000</v>
      </c>
      <c r="AZ30" s="2"/>
      <c r="BA30" s="2">
        <v>22000</v>
      </c>
      <c r="BB30" s="2"/>
    </row>
    <row r="31" spans="1:54" x14ac:dyDescent="0.25">
      <c r="A31" s="2">
        <v>1989</v>
      </c>
      <c r="B31" s="2">
        <v>70000</v>
      </c>
      <c r="C31" s="2">
        <v>2000</v>
      </c>
      <c r="D31" s="2">
        <v>48.1</v>
      </c>
      <c r="E31" s="2">
        <v>63000</v>
      </c>
      <c r="F31" s="2">
        <v>5000</v>
      </c>
      <c r="G31" s="2"/>
      <c r="H31" s="2">
        <v>55000</v>
      </c>
      <c r="I31" s="2">
        <v>4000</v>
      </c>
      <c r="J31" s="2"/>
      <c r="K31" s="2">
        <v>5000</v>
      </c>
      <c r="L31" s="2"/>
      <c r="M31" s="2"/>
      <c r="N31" s="2"/>
      <c r="O31" s="2"/>
      <c r="P31" s="2">
        <v>93000</v>
      </c>
      <c r="Q31" s="2"/>
      <c r="R31" s="2"/>
      <c r="S31" s="2">
        <v>81000</v>
      </c>
      <c r="T31" s="2">
        <v>850</v>
      </c>
      <c r="U31" s="2">
        <v>12000</v>
      </c>
      <c r="V31" s="2">
        <v>11800</v>
      </c>
      <c r="W31" s="2">
        <v>80</v>
      </c>
      <c r="X31" s="2">
        <v>1020</v>
      </c>
      <c r="Y31" s="2"/>
      <c r="Z31" s="2"/>
      <c r="AA31" s="2"/>
      <c r="AB31" s="2"/>
      <c r="AC31" s="2">
        <v>63000</v>
      </c>
      <c r="AD31" s="2">
        <v>1010</v>
      </c>
      <c r="AE31" s="2">
        <v>63631000</v>
      </c>
      <c r="AF31" s="2"/>
      <c r="AG31" s="2">
        <v>18000</v>
      </c>
      <c r="AH31" s="2">
        <v>14000</v>
      </c>
      <c r="AI31" s="2">
        <v>4000</v>
      </c>
      <c r="AJ31" s="2"/>
      <c r="AK31" s="2">
        <v>32330000</v>
      </c>
      <c r="AL31" s="2">
        <v>210000</v>
      </c>
      <c r="AM31" s="2">
        <v>81900000</v>
      </c>
      <c r="AN31" s="2">
        <v>390</v>
      </c>
      <c r="AO31" s="2">
        <v>900</v>
      </c>
      <c r="AP31" s="2">
        <v>31398000</v>
      </c>
      <c r="AQ31" s="2">
        <v>65290000</v>
      </c>
      <c r="AR31" s="2">
        <v>68000</v>
      </c>
      <c r="AS31" s="2">
        <v>0</v>
      </c>
      <c r="AT31" s="2">
        <v>31483000</v>
      </c>
      <c r="AU31" s="2">
        <v>64750000</v>
      </c>
      <c r="AV31" s="2">
        <v>847000</v>
      </c>
      <c r="AW31" s="2">
        <v>1000</v>
      </c>
      <c r="AX31" s="2">
        <v>23000</v>
      </c>
      <c r="AY31" s="2">
        <v>45300</v>
      </c>
      <c r="AZ31" s="2"/>
      <c r="BA31" s="2">
        <v>21000</v>
      </c>
      <c r="BB31" s="2"/>
    </row>
    <row r="32" spans="1:54" x14ac:dyDescent="0.25">
      <c r="A32" s="2">
        <v>1990</v>
      </c>
      <c r="B32" s="2">
        <v>78000</v>
      </c>
      <c r="C32" s="2">
        <v>1000</v>
      </c>
      <c r="D32" s="2">
        <v>48.4</v>
      </c>
      <c r="E32" s="2">
        <v>58000</v>
      </c>
      <c r="F32" s="2">
        <v>5000</v>
      </c>
      <c r="G32" s="2"/>
      <c r="H32" s="2">
        <v>49000</v>
      </c>
      <c r="I32" s="2">
        <v>2000</v>
      </c>
      <c r="J32" s="2"/>
      <c r="K32" s="2">
        <v>7000</v>
      </c>
      <c r="L32" s="2">
        <v>1700</v>
      </c>
      <c r="M32" s="2">
        <v>145</v>
      </c>
      <c r="N32" s="2">
        <v>253000</v>
      </c>
      <c r="O32" s="2"/>
      <c r="P32" s="2">
        <v>86000</v>
      </c>
      <c r="Q32" s="2"/>
      <c r="R32" s="2"/>
      <c r="S32" s="2">
        <v>75000</v>
      </c>
      <c r="T32" s="2">
        <v>850</v>
      </c>
      <c r="U32" s="2">
        <v>11000</v>
      </c>
      <c r="V32" s="2">
        <v>11100</v>
      </c>
      <c r="W32" s="2">
        <v>80</v>
      </c>
      <c r="X32" s="2">
        <v>1190</v>
      </c>
      <c r="Y32" s="2"/>
      <c r="Z32" s="2"/>
      <c r="AA32" s="2"/>
      <c r="AB32" s="2"/>
      <c r="AC32" s="2">
        <v>54500</v>
      </c>
      <c r="AD32" s="2">
        <v>988</v>
      </c>
      <c r="AE32" s="2">
        <v>53833000</v>
      </c>
      <c r="AF32" s="2"/>
      <c r="AG32" s="2">
        <v>17000</v>
      </c>
      <c r="AH32" s="2">
        <v>16000</v>
      </c>
      <c r="AI32" s="2">
        <v>6000</v>
      </c>
      <c r="AJ32" s="2"/>
      <c r="AK32" s="2">
        <v>29161000</v>
      </c>
      <c r="AL32" s="2">
        <v>205000</v>
      </c>
      <c r="AM32" s="2">
        <v>78925000</v>
      </c>
      <c r="AN32" s="2">
        <v>385</v>
      </c>
      <c r="AO32" s="2">
        <v>900</v>
      </c>
      <c r="AP32" s="2">
        <v>34370000</v>
      </c>
      <c r="AQ32" s="2">
        <v>70950000</v>
      </c>
      <c r="AR32" s="2">
        <v>65000</v>
      </c>
      <c r="AS32" s="2">
        <v>0</v>
      </c>
      <c r="AT32" s="2">
        <v>28735000</v>
      </c>
      <c r="AU32" s="2">
        <v>58990000</v>
      </c>
      <c r="AV32" s="2">
        <v>426000</v>
      </c>
      <c r="AW32" s="2">
        <v>0</v>
      </c>
      <c r="AX32" s="2">
        <v>16000</v>
      </c>
      <c r="AY32" s="2">
        <v>29300</v>
      </c>
      <c r="AZ32" s="2"/>
      <c r="BA32" s="2">
        <v>26000</v>
      </c>
      <c r="BB32" s="2"/>
    </row>
    <row r="33" spans="1:54" x14ac:dyDescent="0.25">
      <c r="A33" s="2">
        <v>1991</v>
      </c>
      <c r="B33" s="2">
        <v>68000</v>
      </c>
      <c r="C33" s="2">
        <v>3000</v>
      </c>
      <c r="D33" s="2">
        <v>48</v>
      </c>
      <c r="E33" s="2">
        <v>60000</v>
      </c>
      <c r="F33" s="2">
        <v>6000</v>
      </c>
      <c r="G33" s="2"/>
      <c r="H33" s="2">
        <v>43000</v>
      </c>
      <c r="I33" s="2">
        <v>5000</v>
      </c>
      <c r="J33" s="2"/>
      <c r="K33" s="2">
        <v>13000</v>
      </c>
      <c r="L33" s="2"/>
      <c r="M33" s="2"/>
      <c r="N33" s="2"/>
      <c r="O33" s="2"/>
      <c r="P33" s="2">
        <v>91000</v>
      </c>
      <c r="Q33" s="2"/>
      <c r="R33" s="2"/>
      <c r="S33" s="2">
        <v>80000</v>
      </c>
      <c r="T33" s="2">
        <v>850</v>
      </c>
      <c r="U33" s="2">
        <v>11000</v>
      </c>
      <c r="V33" s="2">
        <v>10800</v>
      </c>
      <c r="W33" s="2">
        <v>80</v>
      </c>
      <c r="X33" s="2">
        <v>1170</v>
      </c>
      <c r="Y33" s="2"/>
      <c r="Z33" s="2"/>
      <c r="AA33" s="2"/>
      <c r="AB33" s="2"/>
      <c r="AC33" s="2">
        <v>45900</v>
      </c>
      <c r="AD33" s="2">
        <v>1058</v>
      </c>
      <c r="AE33" s="2">
        <v>48599000</v>
      </c>
      <c r="AF33" s="2"/>
      <c r="AG33" s="2">
        <v>20000</v>
      </c>
      <c r="AH33" s="2">
        <v>18000</v>
      </c>
      <c r="AI33" s="2">
        <v>9000</v>
      </c>
      <c r="AJ33" s="2"/>
      <c r="AK33" s="2">
        <v>31073000</v>
      </c>
      <c r="AL33" s="2">
        <v>215000</v>
      </c>
      <c r="AM33" s="2">
        <v>98900000</v>
      </c>
      <c r="AN33" s="2">
        <v>460</v>
      </c>
      <c r="AO33" s="2">
        <v>900</v>
      </c>
      <c r="AP33" s="2">
        <v>23728000</v>
      </c>
      <c r="AQ33" s="2">
        <v>46570000</v>
      </c>
      <c r="AR33" s="2">
        <v>73000</v>
      </c>
      <c r="AS33" s="2">
        <v>0</v>
      </c>
      <c r="AT33" s="2">
        <v>29787000</v>
      </c>
      <c r="AU33" s="2">
        <v>60460000</v>
      </c>
      <c r="AV33" s="2">
        <v>1286000</v>
      </c>
      <c r="AW33" s="2">
        <v>2000</v>
      </c>
      <c r="AX33" s="2">
        <v>15000</v>
      </c>
      <c r="AY33" s="2">
        <v>29300</v>
      </c>
      <c r="AZ33" s="2"/>
      <c r="BA33" s="2">
        <v>28000</v>
      </c>
      <c r="BB33" s="2"/>
    </row>
    <row r="34" spans="1:54" x14ac:dyDescent="0.25">
      <c r="A34" s="2">
        <v>1992</v>
      </c>
      <c r="B34" s="2">
        <v>71000</v>
      </c>
      <c r="C34" s="2">
        <v>3000</v>
      </c>
      <c r="D34" s="2">
        <v>45.5</v>
      </c>
      <c r="E34" s="2">
        <v>58000</v>
      </c>
      <c r="F34" s="2">
        <v>5000</v>
      </c>
      <c r="G34" s="2">
        <v>100</v>
      </c>
      <c r="H34" s="2">
        <v>53000</v>
      </c>
      <c r="I34" s="2">
        <v>5000</v>
      </c>
      <c r="J34" s="2"/>
      <c r="K34" s="2">
        <v>26000</v>
      </c>
      <c r="L34" s="2"/>
      <c r="M34" s="2"/>
      <c r="N34" s="2"/>
      <c r="O34" s="2"/>
      <c r="P34" s="2">
        <v>87000</v>
      </c>
      <c r="Q34" s="2"/>
      <c r="R34" s="2">
        <v>700</v>
      </c>
      <c r="S34" s="2">
        <v>77000</v>
      </c>
      <c r="T34" s="2">
        <v>850</v>
      </c>
      <c r="U34" s="2">
        <v>10000</v>
      </c>
      <c r="V34" s="2">
        <v>11000</v>
      </c>
      <c r="W34" s="2">
        <v>60</v>
      </c>
      <c r="X34" s="2">
        <v>1150</v>
      </c>
      <c r="Y34" s="2"/>
      <c r="Z34" s="2">
        <v>200</v>
      </c>
      <c r="AA34" s="2">
        <v>800</v>
      </c>
      <c r="AB34" s="2"/>
      <c r="AC34" s="2">
        <v>38200</v>
      </c>
      <c r="AD34" s="2">
        <v>1045</v>
      </c>
      <c r="AE34" s="2">
        <v>39913000</v>
      </c>
      <c r="AF34" s="2">
        <v>2600</v>
      </c>
      <c r="AG34" s="2">
        <v>15000</v>
      </c>
      <c r="AH34" s="2">
        <v>15000</v>
      </c>
      <c r="AI34" s="2">
        <v>5000</v>
      </c>
      <c r="AJ34" s="2">
        <v>800</v>
      </c>
      <c r="AK34" s="2">
        <v>30045000</v>
      </c>
      <c r="AL34" s="2">
        <v>200000</v>
      </c>
      <c r="AM34" s="2">
        <v>87000000</v>
      </c>
      <c r="AN34" s="2">
        <v>435</v>
      </c>
      <c r="AO34" s="2">
        <v>900</v>
      </c>
      <c r="AP34" s="2">
        <v>23036000</v>
      </c>
      <c r="AQ34" s="2">
        <v>47490000</v>
      </c>
      <c r="AR34" s="2">
        <v>84000</v>
      </c>
      <c r="AS34" s="2">
        <v>0</v>
      </c>
      <c r="AT34" s="2">
        <v>29235000</v>
      </c>
      <c r="AU34" s="2">
        <v>59520000</v>
      </c>
      <c r="AV34" s="2">
        <v>810000</v>
      </c>
      <c r="AW34" s="2">
        <v>1000</v>
      </c>
      <c r="AX34" s="2">
        <v>9000</v>
      </c>
      <c r="AY34" s="2"/>
      <c r="AZ34" s="2"/>
      <c r="BA34" s="2">
        <v>20000</v>
      </c>
      <c r="BB34" s="2">
        <v>1500</v>
      </c>
    </row>
    <row r="35" spans="1:54" x14ac:dyDescent="0.25">
      <c r="A35" s="2">
        <v>1993</v>
      </c>
      <c r="B35" s="2">
        <v>71000</v>
      </c>
      <c r="C35" s="2">
        <v>4000</v>
      </c>
      <c r="D35" s="2">
        <v>44.9</v>
      </c>
      <c r="E35" s="2">
        <v>33000</v>
      </c>
      <c r="F35" s="2">
        <v>5000</v>
      </c>
      <c r="G35" s="2">
        <v>100</v>
      </c>
      <c r="H35" s="2">
        <v>44000</v>
      </c>
      <c r="I35" s="2">
        <v>4000</v>
      </c>
      <c r="J35" s="2"/>
      <c r="K35" s="2">
        <v>42000</v>
      </c>
      <c r="L35" s="2"/>
      <c r="M35" s="2"/>
      <c r="N35" s="2"/>
      <c r="O35" s="2"/>
      <c r="P35" s="2">
        <v>89000</v>
      </c>
      <c r="Q35" s="2"/>
      <c r="R35" s="2">
        <v>100</v>
      </c>
      <c r="S35" s="2">
        <v>78000</v>
      </c>
      <c r="T35" s="2">
        <v>800</v>
      </c>
      <c r="U35" s="2">
        <v>11000</v>
      </c>
      <c r="V35" s="2">
        <v>10900</v>
      </c>
      <c r="W35" s="2">
        <v>60</v>
      </c>
      <c r="X35" s="2">
        <v>1120</v>
      </c>
      <c r="Y35" s="2"/>
      <c r="Z35" s="2">
        <v>200</v>
      </c>
      <c r="AA35" s="2">
        <v>100</v>
      </c>
      <c r="AB35" s="2"/>
      <c r="AC35" s="2">
        <v>20800</v>
      </c>
      <c r="AD35" s="2">
        <v>999</v>
      </c>
      <c r="AE35" s="2">
        <v>20778000</v>
      </c>
      <c r="AF35" s="2">
        <v>300</v>
      </c>
      <c r="AG35" s="2">
        <v>12000</v>
      </c>
      <c r="AH35" s="2">
        <v>12000</v>
      </c>
      <c r="AI35" s="2">
        <v>4000</v>
      </c>
      <c r="AJ35" s="2">
        <v>100</v>
      </c>
      <c r="AK35" s="2">
        <v>27784000</v>
      </c>
      <c r="AL35" s="2">
        <v>178000</v>
      </c>
      <c r="AM35" s="2">
        <v>86330000</v>
      </c>
      <c r="AN35" s="2">
        <v>485</v>
      </c>
      <c r="AO35" s="2">
        <v>850</v>
      </c>
      <c r="AP35" s="2">
        <v>26552000</v>
      </c>
      <c r="AQ35" s="2">
        <v>48608000</v>
      </c>
      <c r="AR35" s="2">
        <v>75000</v>
      </c>
      <c r="AS35" s="2"/>
      <c r="AT35" s="2">
        <v>26864000</v>
      </c>
      <c r="AU35" s="2">
        <v>46740000</v>
      </c>
      <c r="AV35" s="2">
        <v>920000</v>
      </c>
      <c r="AW35" s="2">
        <v>1000</v>
      </c>
      <c r="AX35" s="2"/>
      <c r="AY35" s="2"/>
      <c r="AZ35" s="2"/>
      <c r="BA35" s="2">
        <v>12000</v>
      </c>
      <c r="BB35" s="2">
        <v>100</v>
      </c>
    </row>
    <row r="36" spans="1:54" x14ac:dyDescent="0.25">
      <c r="A36" s="2">
        <v>1994</v>
      </c>
      <c r="B36" s="2">
        <v>74000</v>
      </c>
      <c r="C36" s="2">
        <v>1200</v>
      </c>
      <c r="D36" s="2">
        <v>42.4</v>
      </c>
      <c r="E36" s="2">
        <v>29000</v>
      </c>
      <c r="F36" s="2">
        <v>5000</v>
      </c>
      <c r="G36" s="2">
        <v>900</v>
      </c>
      <c r="H36" s="2">
        <v>39000</v>
      </c>
      <c r="I36" s="2">
        <v>1800</v>
      </c>
      <c r="J36" s="2"/>
      <c r="K36" s="2">
        <v>29000</v>
      </c>
      <c r="L36" s="2"/>
      <c r="M36" s="2"/>
      <c r="N36" s="2"/>
      <c r="O36" s="2"/>
      <c r="P36" s="2">
        <v>89000</v>
      </c>
      <c r="Q36" s="2"/>
      <c r="R36" s="2">
        <v>5500</v>
      </c>
      <c r="S36" s="2">
        <v>78000</v>
      </c>
      <c r="T36" s="2">
        <v>800</v>
      </c>
      <c r="U36" s="2">
        <v>11000</v>
      </c>
      <c r="V36" s="2">
        <v>10700</v>
      </c>
      <c r="W36" s="2">
        <v>60</v>
      </c>
      <c r="X36" s="2">
        <v>1170</v>
      </c>
      <c r="Y36" s="2"/>
      <c r="Z36" s="2">
        <v>1700</v>
      </c>
      <c r="AA36" s="2">
        <v>7200</v>
      </c>
      <c r="AB36" s="2"/>
      <c r="AC36" s="2">
        <v>18200</v>
      </c>
      <c r="AD36" s="2">
        <v>979</v>
      </c>
      <c r="AE36" s="2">
        <v>17813000</v>
      </c>
      <c r="AF36" s="2">
        <v>12400</v>
      </c>
      <c r="AG36" s="2">
        <v>9000</v>
      </c>
      <c r="AH36" s="2">
        <v>11000</v>
      </c>
      <c r="AI36" s="2">
        <v>4000</v>
      </c>
      <c r="AJ36" s="2">
        <v>2100</v>
      </c>
      <c r="AK36" s="2">
        <v>19300000</v>
      </c>
      <c r="AL36" s="2">
        <v>165000</v>
      </c>
      <c r="AM36" s="2">
        <v>80850000</v>
      </c>
      <c r="AN36" s="2">
        <v>490</v>
      </c>
      <c r="AO36" s="2">
        <v>850</v>
      </c>
      <c r="AP36" s="2">
        <v>22413000</v>
      </c>
      <c r="AQ36" s="2">
        <v>44996000</v>
      </c>
      <c r="AR36" s="2">
        <v>58000</v>
      </c>
      <c r="AS36" s="2">
        <v>1000</v>
      </c>
      <c r="AT36" s="2">
        <v>18458000</v>
      </c>
      <c r="AU36" s="2">
        <v>35710000</v>
      </c>
      <c r="AV36" s="2">
        <v>842000</v>
      </c>
      <c r="AW36" s="2">
        <v>1000</v>
      </c>
      <c r="AX36" s="2"/>
      <c r="AY36" s="2"/>
      <c r="AZ36" s="2"/>
      <c r="BA36" s="2">
        <v>8000</v>
      </c>
      <c r="BB36" s="2">
        <v>2300</v>
      </c>
    </row>
    <row r="37" spans="1:54" x14ac:dyDescent="0.25">
      <c r="A37" s="2">
        <v>1995</v>
      </c>
      <c r="B37" s="2">
        <v>74000</v>
      </c>
      <c r="C37" s="2">
        <v>5000</v>
      </c>
      <c r="D37" s="2">
        <v>38.1</v>
      </c>
      <c r="E37" s="2">
        <v>18000</v>
      </c>
      <c r="F37" s="2">
        <v>5000</v>
      </c>
      <c r="G37" s="2">
        <v>400</v>
      </c>
      <c r="H37" s="2">
        <v>45000</v>
      </c>
      <c r="I37" s="2">
        <v>6000</v>
      </c>
      <c r="J37" s="2"/>
      <c r="K37" s="2">
        <v>48000</v>
      </c>
      <c r="L37" s="2"/>
      <c r="M37" s="2"/>
      <c r="N37" s="2"/>
      <c r="O37" s="2"/>
      <c r="P37" s="2">
        <v>93000</v>
      </c>
      <c r="Q37" s="2"/>
      <c r="R37" s="2">
        <v>4700</v>
      </c>
      <c r="S37" s="2">
        <v>82000</v>
      </c>
      <c r="T37" s="2">
        <v>800</v>
      </c>
      <c r="U37" s="2">
        <v>11000</v>
      </c>
      <c r="V37" s="2">
        <v>10400</v>
      </c>
      <c r="W37" s="2">
        <v>60</v>
      </c>
      <c r="X37" s="2">
        <v>1050</v>
      </c>
      <c r="Y37" s="2"/>
      <c r="Z37" s="2">
        <v>2200</v>
      </c>
      <c r="AA37" s="2">
        <v>6900</v>
      </c>
      <c r="AB37" s="2"/>
      <c r="AC37" s="2">
        <v>15600</v>
      </c>
      <c r="AD37" s="2">
        <v>979</v>
      </c>
      <c r="AE37" s="2">
        <v>15321000</v>
      </c>
      <c r="AF37" s="2">
        <v>10700</v>
      </c>
      <c r="AG37" s="2">
        <v>7000</v>
      </c>
      <c r="AH37" s="2">
        <v>17000</v>
      </c>
      <c r="AI37" s="2">
        <v>4000</v>
      </c>
      <c r="AJ37" s="2">
        <v>1500</v>
      </c>
      <c r="AK37" s="2">
        <v>16152000</v>
      </c>
      <c r="AL37" s="2">
        <v>178000</v>
      </c>
      <c r="AM37" s="2">
        <v>80990000</v>
      </c>
      <c r="AN37" s="2">
        <v>455</v>
      </c>
      <c r="AO37" s="2">
        <v>850</v>
      </c>
      <c r="AP37" s="2">
        <v>14981000</v>
      </c>
      <c r="AQ37" s="2">
        <v>34590000</v>
      </c>
      <c r="AR37" s="2">
        <v>66000</v>
      </c>
      <c r="AS37" s="2"/>
      <c r="AT37" s="2">
        <v>15417000</v>
      </c>
      <c r="AU37" s="2">
        <v>35660000</v>
      </c>
      <c r="AV37" s="2">
        <v>735000</v>
      </c>
      <c r="AW37" s="2">
        <v>1000</v>
      </c>
      <c r="AX37" s="2"/>
      <c r="AY37" s="2"/>
      <c r="AZ37" s="2"/>
      <c r="BA37" s="2">
        <v>7000</v>
      </c>
      <c r="BB37" s="2">
        <v>1900</v>
      </c>
    </row>
    <row r="38" spans="1:54" x14ac:dyDescent="0.25">
      <c r="A38" s="2">
        <v>1996</v>
      </c>
      <c r="B38" s="2">
        <v>74000</v>
      </c>
      <c r="C38" s="2">
        <v>6000</v>
      </c>
      <c r="D38" s="2">
        <v>34.9</v>
      </c>
      <c r="E38" s="2">
        <v>28000</v>
      </c>
      <c r="F38" s="2">
        <v>5000</v>
      </c>
      <c r="G38" s="2">
        <v>1300</v>
      </c>
      <c r="H38" s="2">
        <v>44000</v>
      </c>
      <c r="I38" s="2">
        <v>7000</v>
      </c>
      <c r="J38" s="2"/>
      <c r="K38" s="2">
        <v>34000</v>
      </c>
      <c r="L38" s="2"/>
      <c r="M38" s="2"/>
      <c r="N38" s="2"/>
      <c r="O38" s="2"/>
      <c r="P38" s="2">
        <v>91000</v>
      </c>
      <c r="Q38" s="2"/>
      <c r="R38" s="2">
        <v>7100</v>
      </c>
      <c r="S38" s="2">
        <v>81000</v>
      </c>
      <c r="T38" s="2">
        <v>800</v>
      </c>
      <c r="U38" s="2">
        <v>10000</v>
      </c>
      <c r="V38" s="2">
        <v>9400</v>
      </c>
      <c r="W38" s="2">
        <v>60</v>
      </c>
      <c r="X38" s="2">
        <v>1120</v>
      </c>
      <c r="Y38" s="2"/>
      <c r="Z38" s="2">
        <v>2400</v>
      </c>
      <c r="AA38" s="2">
        <v>9500</v>
      </c>
      <c r="AB38" s="2"/>
      <c r="AC38" s="2">
        <v>17300</v>
      </c>
      <c r="AD38" s="2">
        <v>990</v>
      </c>
      <c r="AE38" s="2">
        <v>17078000</v>
      </c>
      <c r="AF38" s="2">
        <v>17300</v>
      </c>
      <c r="AG38" s="2">
        <v>8000</v>
      </c>
      <c r="AH38" s="2">
        <v>15000</v>
      </c>
      <c r="AI38" s="2">
        <v>4000</v>
      </c>
      <c r="AJ38" s="2">
        <v>2600</v>
      </c>
      <c r="AK38" s="2">
        <v>13838000</v>
      </c>
      <c r="AL38" s="2">
        <v>174000</v>
      </c>
      <c r="AM38" s="2">
        <v>69600000</v>
      </c>
      <c r="AN38" s="2">
        <v>400</v>
      </c>
      <c r="AO38" s="2">
        <v>850</v>
      </c>
      <c r="AP38" s="2">
        <v>14543000</v>
      </c>
      <c r="AQ38" s="2">
        <v>42390000</v>
      </c>
      <c r="AR38" s="2">
        <v>62000</v>
      </c>
      <c r="AS38" s="2"/>
      <c r="AT38" s="2">
        <v>13175000</v>
      </c>
      <c r="AU38" s="2">
        <v>38510000</v>
      </c>
      <c r="AV38" s="2">
        <v>663000</v>
      </c>
      <c r="AW38" s="2">
        <v>1000</v>
      </c>
      <c r="AX38" s="2"/>
      <c r="AY38" s="2"/>
      <c r="AZ38" s="2"/>
      <c r="BA38" s="2">
        <v>7000</v>
      </c>
      <c r="BB38" s="2">
        <v>3800</v>
      </c>
    </row>
    <row r="39" spans="1:54" x14ac:dyDescent="0.25">
      <c r="A39" s="2">
        <v>1997</v>
      </c>
      <c r="B39" s="2">
        <v>77000</v>
      </c>
      <c r="C39" s="2">
        <v>5000</v>
      </c>
      <c r="D39" s="2">
        <v>37.700000000000003</v>
      </c>
      <c r="E39" s="2">
        <v>24000</v>
      </c>
      <c r="F39" s="2">
        <v>5000</v>
      </c>
      <c r="G39" s="2">
        <v>1400</v>
      </c>
      <c r="H39" s="2">
        <v>39000</v>
      </c>
      <c r="I39" s="2">
        <v>5000</v>
      </c>
      <c r="J39" s="2"/>
      <c r="K39" s="2">
        <v>34000</v>
      </c>
      <c r="L39" s="2"/>
      <c r="M39" s="2"/>
      <c r="N39" s="2"/>
      <c r="O39" s="2"/>
      <c r="P39" s="2">
        <v>93000</v>
      </c>
      <c r="Q39" s="2"/>
      <c r="R39" s="2">
        <v>8500</v>
      </c>
      <c r="S39" s="2">
        <v>83000</v>
      </c>
      <c r="T39" s="2">
        <v>750</v>
      </c>
      <c r="U39" s="2">
        <v>10000</v>
      </c>
      <c r="V39" s="2">
        <v>9100</v>
      </c>
      <c r="W39" s="2">
        <v>50</v>
      </c>
      <c r="X39" s="2">
        <v>1190</v>
      </c>
      <c r="Y39" s="2"/>
      <c r="Z39" s="2">
        <v>2000</v>
      </c>
      <c r="AA39" s="2">
        <v>10500</v>
      </c>
      <c r="AB39" s="2"/>
      <c r="AC39" s="2">
        <v>19200</v>
      </c>
      <c r="AD39" s="2">
        <v>1001</v>
      </c>
      <c r="AE39" s="2">
        <v>19208000</v>
      </c>
      <c r="AF39" s="2">
        <v>19200</v>
      </c>
      <c r="AG39" s="2">
        <v>6000</v>
      </c>
      <c r="AH39" s="2">
        <v>16000</v>
      </c>
      <c r="AI39" s="2">
        <v>5000</v>
      </c>
      <c r="AJ39" s="2">
        <v>2700</v>
      </c>
      <c r="AK39" s="2">
        <v>15039000</v>
      </c>
      <c r="AL39" s="2">
        <v>172000</v>
      </c>
      <c r="AM39" s="2">
        <v>70520000</v>
      </c>
      <c r="AN39" s="2">
        <v>410</v>
      </c>
      <c r="AO39" s="2">
        <v>830</v>
      </c>
      <c r="AP39" s="2">
        <v>17552000</v>
      </c>
      <c r="AQ39" s="2">
        <v>44410000</v>
      </c>
      <c r="AR39" s="2">
        <v>58000</v>
      </c>
      <c r="AS39" s="2"/>
      <c r="AT39" s="2">
        <v>14323000</v>
      </c>
      <c r="AU39" s="2">
        <v>35890000</v>
      </c>
      <c r="AV39" s="2">
        <v>716000</v>
      </c>
      <c r="AW39" s="2">
        <v>1000</v>
      </c>
      <c r="AX39" s="2"/>
      <c r="AY39" s="2"/>
      <c r="AZ39" s="2"/>
      <c r="BA39" s="2">
        <v>8000</v>
      </c>
      <c r="BB39" s="2">
        <v>4600</v>
      </c>
    </row>
    <row r="40" spans="1:54" x14ac:dyDescent="0.25">
      <c r="A40" s="2">
        <v>1998</v>
      </c>
      <c r="B40" s="2">
        <v>73000</v>
      </c>
      <c r="C40" s="2">
        <v>6000</v>
      </c>
      <c r="D40" s="2">
        <v>37.299999999999997</v>
      </c>
      <c r="E40" s="2">
        <v>27000</v>
      </c>
      <c r="F40" s="2">
        <v>5000</v>
      </c>
      <c r="G40" s="2">
        <v>1600</v>
      </c>
      <c r="H40" s="2">
        <v>40000</v>
      </c>
      <c r="I40" s="2">
        <v>6000</v>
      </c>
      <c r="J40" s="2"/>
      <c r="K40" s="2">
        <v>40000</v>
      </c>
      <c r="L40" s="2"/>
      <c r="M40" s="2"/>
      <c r="N40" s="2"/>
      <c r="O40" s="2"/>
      <c r="P40" s="2">
        <v>97000</v>
      </c>
      <c r="Q40" s="2"/>
      <c r="R40" s="2">
        <v>8100</v>
      </c>
      <c r="S40" s="2">
        <v>88000</v>
      </c>
      <c r="T40" s="2">
        <v>750</v>
      </c>
      <c r="U40" s="2">
        <v>9000</v>
      </c>
      <c r="V40" s="2">
        <v>8900</v>
      </c>
      <c r="W40" s="2">
        <v>45</v>
      </c>
      <c r="X40" s="2">
        <v>1120</v>
      </c>
      <c r="Y40" s="2"/>
      <c r="Z40" s="2">
        <v>1400</v>
      </c>
      <c r="AA40" s="2">
        <v>9600</v>
      </c>
      <c r="AB40" s="2"/>
      <c r="AC40" s="2">
        <v>18200</v>
      </c>
      <c r="AD40" s="2">
        <v>989</v>
      </c>
      <c r="AE40" s="2">
        <v>17964000</v>
      </c>
      <c r="AF40" s="2">
        <v>18200</v>
      </c>
      <c r="AG40" s="2">
        <v>8000</v>
      </c>
      <c r="AH40" s="2">
        <v>16000</v>
      </c>
      <c r="AI40" s="2">
        <v>4000</v>
      </c>
      <c r="AJ40" s="2">
        <v>2200</v>
      </c>
      <c r="AK40" s="2">
        <v>17570000</v>
      </c>
      <c r="AL40" s="2">
        <v>180000</v>
      </c>
      <c r="AM40" s="2">
        <v>86400000</v>
      </c>
      <c r="AN40" s="2">
        <v>480</v>
      </c>
      <c r="AO40" s="2">
        <v>830</v>
      </c>
      <c r="AP40" s="2">
        <v>15220000</v>
      </c>
      <c r="AQ40" s="2">
        <v>35660000</v>
      </c>
      <c r="AR40" s="2">
        <v>67000</v>
      </c>
      <c r="AS40" s="2"/>
      <c r="AT40" s="2">
        <v>16861000</v>
      </c>
      <c r="AU40" s="2">
        <v>40060000</v>
      </c>
      <c r="AV40" s="2">
        <v>709000</v>
      </c>
      <c r="AW40" s="2">
        <v>1000</v>
      </c>
      <c r="AX40" s="2"/>
      <c r="AY40" s="2"/>
      <c r="AZ40" s="2"/>
      <c r="BA40" s="2">
        <v>10000</v>
      </c>
      <c r="BB40" s="2">
        <v>4700</v>
      </c>
    </row>
    <row r="41" spans="1:54" x14ac:dyDescent="0.25">
      <c r="A41" s="2">
        <v>1999</v>
      </c>
      <c r="B41" s="2">
        <v>73000</v>
      </c>
      <c r="C41" s="2">
        <v>4000</v>
      </c>
      <c r="D41" s="2">
        <v>36</v>
      </c>
      <c r="E41" s="2">
        <v>21000</v>
      </c>
      <c r="F41" s="2">
        <v>5000</v>
      </c>
      <c r="G41" s="2">
        <v>1400</v>
      </c>
      <c r="H41" s="2">
        <v>40000</v>
      </c>
      <c r="I41" s="2">
        <v>3000</v>
      </c>
      <c r="J41" s="2"/>
      <c r="K41" s="2">
        <v>53000</v>
      </c>
      <c r="L41" s="2"/>
      <c r="M41" s="2"/>
      <c r="N41" s="2"/>
      <c r="O41" s="2"/>
      <c r="P41" s="2">
        <v>95000</v>
      </c>
      <c r="Q41" s="2"/>
      <c r="R41" s="2">
        <v>9000</v>
      </c>
      <c r="S41" s="2">
        <v>86000</v>
      </c>
      <c r="T41" s="2">
        <v>700</v>
      </c>
      <c r="U41" s="2">
        <v>9000</v>
      </c>
      <c r="V41" s="2">
        <v>8600</v>
      </c>
      <c r="W41" s="2">
        <v>45</v>
      </c>
      <c r="X41" s="2">
        <v>1070</v>
      </c>
      <c r="Y41" s="2"/>
      <c r="Z41" s="2">
        <v>1300</v>
      </c>
      <c r="AA41" s="2">
        <v>10300</v>
      </c>
      <c r="AB41" s="2"/>
      <c r="AC41" s="2">
        <v>17500</v>
      </c>
      <c r="AD41" s="2">
        <v>932</v>
      </c>
      <c r="AE41" s="2">
        <v>16295000</v>
      </c>
      <c r="AF41" s="2">
        <v>17500</v>
      </c>
      <c r="AG41" s="2">
        <v>5000</v>
      </c>
      <c r="AH41" s="2">
        <v>16000</v>
      </c>
      <c r="AI41" s="2">
        <v>4000</v>
      </c>
      <c r="AJ41" s="2">
        <v>2500</v>
      </c>
      <c r="AK41" s="2">
        <v>17476000</v>
      </c>
      <c r="AL41" s="2">
        <v>173000</v>
      </c>
      <c r="AM41" s="2">
        <v>84770000</v>
      </c>
      <c r="AN41" s="2">
        <v>490</v>
      </c>
      <c r="AO41" s="2">
        <v>800</v>
      </c>
      <c r="AP41" s="2">
        <v>14077000</v>
      </c>
      <c r="AQ41" s="2">
        <v>31450000</v>
      </c>
      <c r="AR41" s="2">
        <v>73000</v>
      </c>
      <c r="AS41" s="2"/>
      <c r="AT41" s="2">
        <v>16806000</v>
      </c>
      <c r="AU41" s="2">
        <v>38070000</v>
      </c>
      <c r="AV41" s="2">
        <v>670000</v>
      </c>
      <c r="AW41" s="2">
        <v>1000</v>
      </c>
      <c r="AX41" s="2"/>
      <c r="AY41" s="2"/>
      <c r="AZ41" s="2"/>
      <c r="BA41" s="2">
        <v>8000</v>
      </c>
      <c r="BB41" s="2">
        <v>3200</v>
      </c>
    </row>
    <row r="42" spans="1:54" x14ac:dyDescent="0.25">
      <c r="A42" s="2">
        <v>2000</v>
      </c>
      <c r="B42" s="2">
        <v>69000</v>
      </c>
      <c r="C42" s="2">
        <v>5000</v>
      </c>
      <c r="D42" s="2">
        <v>38.200000000000003</v>
      </c>
      <c r="E42" s="2">
        <v>27000</v>
      </c>
      <c r="F42" s="2">
        <v>4000</v>
      </c>
      <c r="G42" s="2">
        <v>1400</v>
      </c>
      <c r="H42" s="2">
        <v>35000</v>
      </c>
      <c r="I42" s="2">
        <v>4000</v>
      </c>
      <c r="J42" s="2"/>
      <c r="K42" s="2">
        <v>46000</v>
      </c>
      <c r="L42" s="2"/>
      <c r="M42" s="2"/>
      <c r="N42" s="2"/>
      <c r="O42" s="2"/>
      <c r="P42" s="2">
        <v>93000</v>
      </c>
      <c r="Q42" s="2"/>
      <c r="R42" s="2">
        <v>8200</v>
      </c>
      <c r="S42" s="2">
        <v>84000</v>
      </c>
      <c r="T42" s="2">
        <v>700</v>
      </c>
      <c r="U42" s="2">
        <v>9000</v>
      </c>
      <c r="V42" s="2">
        <v>8100</v>
      </c>
      <c r="W42" s="2">
        <v>35</v>
      </c>
      <c r="X42" s="2">
        <v>1090</v>
      </c>
      <c r="Y42" s="2"/>
      <c r="Z42" s="2">
        <v>1800</v>
      </c>
      <c r="AA42" s="2">
        <v>10000</v>
      </c>
      <c r="AB42" s="2"/>
      <c r="AC42" s="2">
        <v>17000</v>
      </c>
      <c r="AD42" s="2">
        <v>946</v>
      </c>
      <c r="AE42" s="2">
        <v>16047000</v>
      </c>
      <c r="AF42" s="2">
        <v>17000</v>
      </c>
      <c r="AG42" s="2">
        <v>6000</v>
      </c>
      <c r="AH42" s="2">
        <v>14000</v>
      </c>
      <c r="AI42" s="2">
        <v>4000</v>
      </c>
      <c r="AJ42" s="2">
        <v>2400</v>
      </c>
      <c r="AK42" s="2">
        <v>19861000</v>
      </c>
      <c r="AL42" s="2">
        <v>164000</v>
      </c>
      <c r="AM42" s="2">
        <v>88560000</v>
      </c>
      <c r="AN42" s="2">
        <v>540</v>
      </c>
      <c r="AO42" s="2">
        <v>800</v>
      </c>
      <c r="AP42" s="2">
        <v>13979000</v>
      </c>
      <c r="AQ42" s="2">
        <v>26340000</v>
      </c>
      <c r="AR42" s="2">
        <v>73000</v>
      </c>
      <c r="AS42" s="2"/>
      <c r="AT42" s="2">
        <v>19204000</v>
      </c>
      <c r="AU42" s="2">
        <v>39840000</v>
      </c>
      <c r="AV42" s="2">
        <v>657000</v>
      </c>
      <c r="AW42" s="2">
        <v>1000</v>
      </c>
      <c r="AX42" s="2"/>
      <c r="AY42" s="2"/>
      <c r="AZ42" s="2"/>
      <c r="BA42" s="2">
        <v>8000</v>
      </c>
      <c r="BB42" s="2">
        <v>3200</v>
      </c>
    </row>
    <row r="43" spans="1:54" x14ac:dyDescent="0.25">
      <c r="A43" s="2">
        <v>2001</v>
      </c>
      <c r="B43" s="2">
        <v>66000</v>
      </c>
      <c r="C43" s="2">
        <v>3000</v>
      </c>
      <c r="D43" s="2">
        <v>41.3</v>
      </c>
      <c r="E43" s="2">
        <v>16600</v>
      </c>
      <c r="F43" s="2">
        <v>4000</v>
      </c>
      <c r="G43" s="2">
        <v>1200</v>
      </c>
      <c r="H43" s="2">
        <v>34000</v>
      </c>
      <c r="I43" s="2">
        <v>2000</v>
      </c>
      <c r="J43" s="2"/>
      <c r="K43" s="2">
        <v>42000</v>
      </c>
      <c r="L43" s="2"/>
      <c r="M43" s="2"/>
      <c r="N43" s="2"/>
      <c r="O43" s="2"/>
      <c r="P43" s="2">
        <v>88000</v>
      </c>
      <c r="Q43" s="2"/>
      <c r="R43" s="2">
        <v>5400</v>
      </c>
      <c r="S43" s="2">
        <v>81000</v>
      </c>
      <c r="T43" s="2">
        <v>650</v>
      </c>
      <c r="U43" s="2">
        <v>7000</v>
      </c>
      <c r="V43" s="2">
        <v>7500</v>
      </c>
      <c r="W43" s="2">
        <v>30</v>
      </c>
      <c r="X43" s="2">
        <v>1150</v>
      </c>
      <c r="Y43" s="2"/>
      <c r="Z43" s="2">
        <v>1100</v>
      </c>
      <c r="AA43" s="2">
        <v>6500</v>
      </c>
      <c r="AB43" s="2"/>
      <c r="AC43" s="2">
        <v>12700</v>
      </c>
      <c r="AD43" s="2">
        <v>1004</v>
      </c>
      <c r="AE43" s="2">
        <v>12780000</v>
      </c>
      <c r="AF43" s="2">
        <v>12700</v>
      </c>
      <c r="AG43" s="2">
        <v>5000</v>
      </c>
      <c r="AH43" s="2">
        <v>10000</v>
      </c>
      <c r="AI43" s="2">
        <v>3000</v>
      </c>
      <c r="AJ43" s="2">
        <v>2100</v>
      </c>
      <c r="AK43" s="2">
        <v>18395000</v>
      </c>
      <c r="AL43" s="2">
        <v>150000</v>
      </c>
      <c r="AM43" s="2">
        <v>82500000</v>
      </c>
      <c r="AN43" s="2">
        <v>550</v>
      </c>
      <c r="AO43" s="2">
        <v>750</v>
      </c>
      <c r="AP43" s="2">
        <v>20175000</v>
      </c>
      <c r="AQ43" s="2">
        <v>36300000</v>
      </c>
      <c r="AR43" s="2">
        <v>59000</v>
      </c>
      <c r="AS43" s="2"/>
      <c r="AT43" s="2">
        <v>18007000</v>
      </c>
      <c r="AU43" s="2">
        <v>31520000</v>
      </c>
      <c r="AV43" s="2">
        <v>388000</v>
      </c>
      <c r="AW43" s="2">
        <v>400</v>
      </c>
      <c r="AX43" s="2"/>
      <c r="AY43" s="2"/>
      <c r="AZ43" s="2"/>
      <c r="BA43" s="2">
        <v>6000</v>
      </c>
      <c r="BB43" s="2">
        <v>2900</v>
      </c>
    </row>
    <row r="44" spans="1:54" x14ac:dyDescent="0.25">
      <c r="A44" s="2">
        <v>2002</v>
      </c>
      <c r="B44" s="2">
        <v>63000</v>
      </c>
      <c r="C44" s="2">
        <v>3000</v>
      </c>
      <c r="D44" s="2">
        <v>41.4</v>
      </c>
      <c r="E44" s="2">
        <v>20000</v>
      </c>
      <c r="F44" s="2">
        <v>4000</v>
      </c>
      <c r="G44" s="2">
        <v>1000</v>
      </c>
      <c r="H44" s="2">
        <v>35000</v>
      </c>
      <c r="I44" s="2">
        <v>2000</v>
      </c>
      <c r="J44" s="2"/>
      <c r="K44" s="2">
        <v>38000</v>
      </c>
      <c r="L44" s="2"/>
      <c r="M44" s="2"/>
      <c r="N44" s="2"/>
      <c r="O44" s="2"/>
      <c r="P44" s="2">
        <v>85000</v>
      </c>
      <c r="Q44" s="2"/>
      <c r="R44" s="2">
        <v>4900</v>
      </c>
      <c r="S44" s="2">
        <v>78000</v>
      </c>
      <c r="T44" s="2">
        <v>650</v>
      </c>
      <c r="U44" s="2">
        <v>7000</v>
      </c>
      <c r="V44" s="2">
        <v>6600</v>
      </c>
      <c r="W44" s="2">
        <v>30</v>
      </c>
      <c r="X44" s="2">
        <v>1200</v>
      </c>
      <c r="Y44" s="2"/>
      <c r="Z44" s="2">
        <v>700</v>
      </c>
      <c r="AA44" s="2">
        <v>5700</v>
      </c>
      <c r="AB44" s="2"/>
      <c r="AC44" s="2">
        <v>11600</v>
      </c>
      <c r="AD44" s="2">
        <v>1044</v>
      </c>
      <c r="AE44" s="2">
        <v>12145000</v>
      </c>
      <c r="AF44" s="2">
        <v>11600</v>
      </c>
      <c r="AG44" s="2">
        <v>7000</v>
      </c>
      <c r="AH44" s="2">
        <v>10000</v>
      </c>
      <c r="AI44" s="2">
        <v>3000</v>
      </c>
      <c r="AJ44" s="2">
        <v>2200</v>
      </c>
      <c r="AK44" s="2">
        <v>19113000</v>
      </c>
      <c r="AL44" s="2">
        <v>152000</v>
      </c>
      <c r="AM44" s="2">
        <v>86640000</v>
      </c>
      <c r="AN44" s="2">
        <v>570</v>
      </c>
      <c r="AO44" s="2">
        <v>750</v>
      </c>
      <c r="AP44" s="2">
        <v>19910000</v>
      </c>
      <c r="AQ44" s="2">
        <v>38230000</v>
      </c>
      <c r="AR44" s="2">
        <v>59000</v>
      </c>
      <c r="AS44" s="2">
        <v>0</v>
      </c>
      <c r="AT44" s="2">
        <v>18326000</v>
      </c>
      <c r="AU44" s="2">
        <v>34010000</v>
      </c>
      <c r="AV44" s="2">
        <v>787000</v>
      </c>
      <c r="AW44" s="2">
        <v>1000</v>
      </c>
      <c r="AX44" s="2"/>
      <c r="AY44" s="2"/>
      <c r="AZ44" s="2"/>
      <c r="BA44" s="2">
        <v>8000</v>
      </c>
      <c r="BB44" s="2">
        <v>2800</v>
      </c>
    </row>
    <row r="45" spans="1:54" x14ac:dyDescent="0.25">
      <c r="A45" s="2">
        <v>2003</v>
      </c>
      <c r="B45" s="2">
        <v>66000</v>
      </c>
      <c r="C45" s="2">
        <v>3000</v>
      </c>
      <c r="D45" s="2">
        <v>41.6</v>
      </c>
      <c r="E45" s="2">
        <v>14000</v>
      </c>
      <c r="F45" s="2">
        <v>5000</v>
      </c>
      <c r="G45" s="2">
        <v>1000</v>
      </c>
      <c r="H45" s="2">
        <v>32000</v>
      </c>
      <c r="I45" s="2">
        <v>2000</v>
      </c>
      <c r="J45" s="2">
        <v>70</v>
      </c>
      <c r="K45" s="2">
        <v>41000</v>
      </c>
      <c r="L45" s="2"/>
      <c r="M45" s="2"/>
      <c r="N45" s="2"/>
      <c r="O45" s="2"/>
      <c r="P45" s="2">
        <v>86000</v>
      </c>
      <c r="Q45" s="2">
        <v>27.6</v>
      </c>
      <c r="R45" s="2">
        <v>3700</v>
      </c>
      <c r="S45" s="2">
        <v>79000</v>
      </c>
      <c r="T45" s="2">
        <v>650</v>
      </c>
      <c r="U45" s="2">
        <v>7000</v>
      </c>
      <c r="V45" s="2">
        <v>6500</v>
      </c>
      <c r="W45" s="2">
        <v>30</v>
      </c>
      <c r="X45" s="2">
        <v>1300</v>
      </c>
      <c r="Y45" s="2">
        <v>10</v>
      </c>
      <c r="Z45" s="2">
        <v>400</v>
      </c>
      <c r="AA45" s="2">
        <v>4100</v>
      </c>
      <c r="AB45" s="2">
        <v>41.6</v>
      </c>
      <c r="AC45" s="2">
        <v>10800</v>
      </c>
      <c r="AD45" s="2">
        <v>1046</v>
      </c>
      <c r="AE45" s="2">
        <v>11250000</v>
      </c>
      <c r="AF45" s="2">
        <v>10800</v>
      </c>
      <c r="AG45" s="2">
        <v>6000</v>
      </c>
      <c r="AH45" s="2">
        <v>12000</v>
      </c>
      <c r="AI45" s="2">
        <v>3000</v>
      </c>
      <c r="AJ45" s="2">
        <v>2400</v>
      </c>
      <c r="AK45" s="2">
        <v>17982000</v>
      </c>
      <c r="AL45" s="2">
        <v>151000</v>
      </c>
      <c r="AM45" s="2">
        <v>84560000</v>
      </c>
      <c r="AN45" s="2">
        <v>560</v>
      </c>
      <c r="AO45" s="2">
        <v>750</v>
      </c>
      <c r="AP45" s="2">
        <v>19244000</v>
      </c>
      <c r="AQ45" s="2">
        <v>33630000</v>
      </c>
      <c r="AR45" s="2">
        <v>55000</v>
      </c>
      <c r="AS45" s="2"/>
      <c r="AT45" s="2">
        <v>17192000</v>
      </c>
      <c r="AU45" s="2">
        <v>29570000</v>
      </c>
      <c r="AV45" s="2">
        <v>790000</v>
      </c>
      <c r="AW45" s="2">
        <v>1000</v>
      </c>
      <c r="AX45" s="2"/>
      <c r="AY45" s="2"/>
      <c r="AZ45" s="2">
        <v>50.1</v>
      </c>
      <c r="BA45" s="2">
        <v>7000</v>
      </c>
      <c r="BB45" s="2">
        <v>3300</v>
      </c>
    </row>
    <row r="46" spans="1:54" x14ac:dyDescent="0.25">
      <c r="A46" s="2">
        <v>2004</v>
      </c>
      <c r="B46" s="2">
        <v>63000</v>
      </c>
      <c r="C46" s="2">
        <v>3000</v>
      </c>
      <c r="D46" s="2">
        <v>47.3</v>
      </c>
      <c r="E46" s="2">
        <v>24000</v>
      </c>
      <c r="F46" s="2">
        <v>5000</v>
      </c>
      <c r="G46" s="2">
        <v>900</v>
      </c>
      <c r="H46" s="2">
        <v>36000</v>
      </c>
      <c r="I46" s="2">
        <v>2000</v>
      </c>
      <c r="J46" s="2">
        <v>90</v>
      </c>
      <c r="K46" s="2">
        <v>34000</v>
      </c>
      <c r="L46" s="2"/>
      <c r="M46" s="2"/>
      <c r="N46" s="2"/>
      <c r="O46" s="2"/>
      <c r="P46" s="2">
        <v>88000</v>
      </c>
      <c r="Q46" s="2">
        <v>27.7</v>
      </c>
      <c r="R46" s="2">
        <v>3100</v>
      </c>
      <c r="S46" s="2">
        <v>82000</v>
      </c>
      <c r="T46" s="2">
        <v>650</v>
      </c>
      <c r="U46" s="2">
        <v>6000</v>
      </c>
      <c r="V46" s="2">
        <v>6100</v>
      </c>
      <c r="W46" s="2">
        <v>30</v>
      </c>
      <c r="X46" s="2">
        <v>1500</v>
      </c>
      <c r="Y46" s="2">
        <v>10</v>
      </c>
      <c r="Z46" s="2">
        <v>400</v>
      </c>
      <c r="AA46" s="2">
        <v>3500</v>
      </c>
      <c r="AB46" s="2">
        <v>47.3</v>
      </c>
      <c r="AC46" s="2">
        <v>10500</v>
      </c>
      <c r="AD46" s="2">
        <v>1070</v>
      </c>
      <c r="AE46" s="2">
        <v>11250000</v>
      </c>
      <c r="AF46" s="2">
        <v>10500</v>
      </c>
      <c r="AG46" s="2">
        <v>6000</v>
      </c>
      <c r="AH46" s="2">
        <v>12000</v>
      </c>
      <c r="AI46" s="2">
        <v>2000</v>
      </c>
      <c r="AJ46" s="2">
        <v>2500</v>
      </c>
      <c r="AK46" s="2">
        <v>23376000</v>
      </c>
      <c r="AL46" s="2">
        <v>156000</v>
      </c>
      <c r="AM46" s="2">
        <v>90480000</v>
      </c>
      <c r="AN46" s="2">
        <v>580</v>
      </c>
      <c r="AO46" s="2">
        <v>800</v>
      </c>
      <c r="AP46" s="2">
        <v>23216000</v>
      </c>
      <c r="AQ46" s="2">
        <v>36770000</v>
      </c>
      <c r="AR46" s="2">
        <v>58000</v>
      </c>
      <c r="AS46" s="2"/>
      <c r="AT46" s="2">
        <v>22534000</v>
      </c>
      <c r="AU46" s="2">
        <v>34750000</v>
      </c>
      <c r="AV46" s="2">
        <v>842000</v>
      </c>
      <c r="AW46" s="2">
        <v>1000</v>
      </c>
      <c r="AX46" s="2"/>
      <c r="AY46" s="2"/>
      <c r="AZ46" s="2">
        <v>52.4</v>
      </c>
      <c r="BA46" s="2">
        <v>7000</v>
      </c>
      <c r="BB46" s="2">
        <v>3600</v>
      </c>
    </row>
    <row r="47" spans="1:54" x14ac:dyDescent="0.25">
      <c r="A47" s="2">
        <v>2005</v>
      </c>
      <c r="B47" s="2">
        <v>66000</v>
      </c>
      <c r="C47" s="2">
        <v>3000</v>
      </c>
      <c r="D47" s="2">
        <v>49</v>
      </c>
      <c r="E47" s="2">
        <v>15000</v>
      </c>
      <c r="F47" s="2">
        <v>5000</v>
      </c>
      <c r="G47" s="2"/>
      <c r="H47" s="2">
        <v>34000</v>
      </c>
      <c r="I47" s="2">
        <v>2000</v>
      </c>
      <c r="J47" s="2">
        <v>96</v>
      </c>
      <c r="K47" s="2">
        <v>39000</v>
      </c>
      <c r="L47" s="2"/>
      <c r="M47" s="2"/>
      <c r="N47" s="2"/>
      <c r="O47" s="2"/>
      <c r="P47" s="2">
        <v>87000</v>
      </c>
      <c r="Q47" s="2">
        <v>27.8</v>
      </c>
      <c r="R47" s="2"/>
      <c r="S47" s="2">
        <v>81300</v>
      </c>
      <c r="T47" s="2">
        <v>650</v>
      </c>
      <c r="U47" s="2">
        <v>5700</v>
      </c>
      <c r="V47" s="2">
        <v>5400</v>
      </c>
      <c r="W47" s="2">
        <v>30</v>
      </c>
      <c r="X47" s="2">
        <v>1500</v>
      </c>
      <c r="Y47" s="2">
        <v>5</v>
      </c>
      <c r="Z47" s="2"/>
      <c r="AA47" s="2"/>
      <c r="AB47" s="2">
        <v>49</v>
      </c>
      <c r="AC47" s="2">
        <v>9200</v>
      </c>
      <c r="AD47" s="2">
        <v>1083</v>
      </c>
      <c r="AE47" s="2">
        <v>9957000</v>
      </c>
      <c r="AF47" s="2"/>
      <c r="AG47" s="2">
        <v>5000</v>
      </c>
      <c r="AH47" s="2">
        <v>15000</v>
      </c>
      <c r="AI47" s="2">
        <v>2000</v>
      </c>
      <c r="AJ47" s="2"/>
      <c r="AK47" s="2">
        <v>23469000</v>
      </c>
      <c r="AL47" s="2">
        <v>155000</v>
      </c>
      <c r="AM47" s="2">
        <v>99200000</v>
      </c>
      <c r="AN47" s="2">
        <v>640</v>
      </c>
      <c r="AO47" s="2">
        <v>800</v>
      </c>
      <c r="AP47" s="2">
        <v>25932000</v>
      </c>
      <c r="AQ47" s="2">
        <v>36530000</v>
      </c>
      <c r="AR47" s="2">
        <v>54000</v>
      </c>
      <c r="AS47" s="2"/>
      <c r="AT47" s="2">
        <v>22548000</v>
      </c>
      <c r="AU47" s="2">
        <v>29930000</v>
      </c>
      <c r="AV47" s="2">
        <v>921000</v>
      </c>
      <c r="AW47" s="2">
        <v>1000</v>
      </c>
      <c r="AX47" s="2"/>
      <c r="AY47" s="2"/>
      <c r="AZ47" s="2">
        <v>55.1</v>
      </c>
      <c r="BA47" s="2">
        <v>7000</v>
      </c>
      <c r="BB47" s="2"/>
    </row>
    <row r="48" spans="1:54" x14ac:dyDescent="0.25">
      <c r="A48" s="2">
        <v>2006</v>
      </c>
      <c r="B48" s="2">
        <v>65000</v>
      </c>
      <c r="C48" s="2">
        <v>3000</v>
      </c>
      <c r="D48" s="2">
        <v>52.4</v>
      </c>
      <c r="E48" s="2">
        <v>20000</v>
      </c>
      <c r="F48" s="2">
        <v>5000</v>
      </c>
      <c r="G48" s="2"/>
      <c r="H48" s="2">
        <v>35000</v>
      </c>
      <c r="I48" s="2">
        <v>3000</v>
      </c>
      <c r="J48" s="2">
        <v>101</v>
      </c>
      <c r="K48" s="2">
        <v>41000</v>
      </c>
      <c r="L48" s="2"/>
      <c r="M48" s="2"/>
      <c r="N48" s="2"/>
      <c r="O48" s="2"/>
      <c r="P48" s="2">
        <v>92000</v>
      </c>
      <c r="Q48" s="2">
        <v>29.2</v>
      </c>
      <c r="R48" s="2"/>
      <c r="S48" s="2">
        <v>87400</v>
      </c>
      <c r="T48" s="2">
        <v>650</v>
      </c>
      <c r="U48" s="2">
        <v>4600</v>
      </c>
      <c r="V48" s="2">
        <v>4300</v>
      </c>
      <c r="W48" s="2">
        <v>30</v>
      </c>
      <c r="X48" s="2">
        <v>1500</v>
      </c>
      <c r="Y48" s="2">
        <v>5</v>
      </c>
      <c r="Z48" s="2"/>
      <c r="AA48" s="2"/>
      <c r="AB48" s="2">
        <v>52.4</v>
      </c>
      <c r="AC48" s="2">
        <v>10500</v>
      </c>
      <c r="AD48" s="2">
        <v>1060</v>
      </c>
      <c r="AE48" s="2">
        <v>11090000</v>
      </c>
      <c r="AF48" s="2">
        <v>10500</v>
      </c>
      <c r="AG48" s="2">
        <v>5000</v>
      </c>
      <c r="AH48" s="2">
        <v>15000</v>
      </c>
      <c r="AI48" s="2">
        <v>2000</v>
      </c>
      <c r="AJ48" s="2"/>
      <c r="AK48" s="2">
        <v>27406000</v>
      </c>
      <c r="AL48" s="2">
        <v>161000</v>
      </c>
      <c r="AM48" s="2">
        <v>99820000</v>
      </c>
      <c r="AN48" s="2">
        <v>620</v>
      </c>
      <c r="AO48" s="2">
        <v>800</v>
      </c>
      <c r="AP48" s="2">
        <v>26022000</v>
      </c>
      <c r="AQ48" s="2">
        <v>33690000</v>
      </c>
      <c r="AR48" s="2">
        <v>61000</v>
      </c>
      <c r="AS48" s="2"/>
      <c r="AT48" s="2">
        <v>26452000</v>
      </c>
      <c r="AU48" s="2">
        <v>34510000</v>
      </c>
      <c r="AV48" s="2">
        <v>954000</v>
      </c>
      <c r="AW48" s="2">
        <v>1000</v>
      </c>
      <c r="AX48" s="2"/>
      <c r="AY48" s="2"/>
      <c r="AZ48" s="2">
        <v>60.3</v>
      </c>
      <c r="BA48" s="2">
        <v>7000</v>
      </c>
      <c r="BB48" s="2"/>
    </row>
    <row r="49" spans="1:54" x14ac:dyDescent="0.25">
      <c r="A49" s="2">
        <v>2007</v>
      </c>
      <c r="B49" s="2">
        <v>65000</v>
      </c>
      <c r="C49" s="2">
        <v>3000</v>
      </c>
      <c r="D49" s="2">
        <v>49.1</v>
      </c>
      <c r="E49" s="2">
        <v>17000</v>
      </c>
      <c r="F49" s="2">
        <v>5000</v>
      </c>
      <c r="G49" s="2"/>
      <c r="H49" s="2">
        <v>35000</v>
      </c>
      <c r="I49" s="2">
        <v>2000</v>
      </c>
      <c r="J49" s="2">
        <v>90</v>
      </c>
      <c r="K49" s="2">
        <v>48000</v>
      </c>
      <c r="L49" s="2"/>
      <c r="M49" s="2"/>
      <c r="N49" s="2"/>
      <c r="O49" s="2"/>
      <c r="P49" s="2">
        <v>89000</v>
      </c>
      <c r="Q49" s="2">
        <v>29.2</v>
      </c>
      <c r="R49" s="2"/>
      <c r="S49" s="2">
        <v>85200</v>
      </c>
      <c r="T49" s="2">
        <v>850</v>
      </c>
      <c r="U49" s="2">
        <v>3800</v>
      </c>
      <c r="V49" s="2">
        <v>2900</v>
      </c>
      <c r="W49" s="2">
        <v>15</v>
      </c>
      <c r="X49" s="2">
        <v>1400</v>
      </c>
      <c r="Y49" s="2">
        <v>5</v>
      </c>
      <c r="Z49" s="2"/>
      <c r="AA49" s="2"/>
      <c r="AB49" s="2">
        <v>49.1</v>
      </c>
      <c r="AC49" s="2">
        <v>11100</v>
      </c>
      <c r="AD49" s="2">
        <v>1052</v>
      </c>
      <c r="AE49" s="2">
        <v>11640000</v>
      </c>
      <c r="AF49" s="2">
        <v>11100</v>
      </c>
      <c r="AG49" s="2">
        <v>5000</v>
      </c>
      <c r="AH49" s="2">
        <v>15000</v>
      </c>
      <c r="AI49" s="2">
        <v>1000</v>
      </c>
      <c r="AJ49" s="2"/>
      <c r="AK49" s="2">
        <v>27149000</v>
      </c>
      <c r="AL49" s="2">
        <v>158000</v>
      </c>
      <c r="AM49" s="2">
        <v>101120000</v>
      </c>
      <c r="AN49" s="2">
        <v>640</v>
      </c>
      <c r="AO49" s="2">
        <v>1100</v>
      </c>
      <c r="AP49" s="2">
        <v>24700000</v>
      </c>
      <c r="AQ49" s="2">
        <v>33380000</v>
      </c>
      <c r="AR49" s="2"/>
      <c r="AS49" s="2"/>
      <c r="AT49" s="2">
        <v>26196000</v>
      </c>
      <c r="AU49" s="2">
        <v>36160000</v>
      </c>
      <c r="AV49" s="2">
        <v>953000</v>
      </c>
      <c r="AW49" s="2">
        <v>1000</v>
      </c>
      <c r="AX49" s="2"/>
      <c r="AY49" s="2"/>
      <c r="AZ49" s="2">
        <v>56.6</v>
      </c>
      <c r="BA49" s="2">
        <v>8000</v>
      </c>
      <c r="BB49" s="2"/>
    </row>
    <row r="50" spans="1:54" x14ac:dyDescent="0.25">
      <c r="A50" s="2">
        <v>2008</v>
      </c>
      <c r="B50" s="2">
        <v>65000</v>
      </c>
      <c r="C50" s="2">
        <v>4000</v>
      </c>
      <c r="D50" s="2">
        <v>51.7</v>
      </c>
      <c r="E50" s="2">
        <v>18000</v>
      </c>
      <c r="F50" s="2">
        <v>5000</v>
      </c>
      <c r="G50" s="2"/>
      <c r="H50" s="2">
        <v>34000</v>
      </c>
      <c r="I50" s="2">
        <v>3000</v>
      </c>
      <c r="J50" s="2">
        <v>85</v>
      </c>
      <c r="K50" s="2">
        <v>41000</v>
      </c>
      <c r="L50" s="2"/>
      <c r="M50" s="2"/>
      <c r="N50" s="2"/>
      <c r="O50" s="2"/>
      <c r="P50" s="2">
        <v>85000</v>
      </c>
      <c r="Q50" s="2">
        <v>29.2</v>
      </c>
      <c r="R50" s="2"/>
      <c r="S50" s="2">
        <v>82700</v>
      </c>
      <c r="T50" s="2"/>
      <c r="U50" s="2">
        <v>2300</v>
      </c>
      <c r="V50" s="2">
        <v>1700</v>
      </c>
      <c r="W50" s="2"/>
      <c r="X50" s="2">
        <v>1500</v>
      </c>
      <c r="Y50" s="2">
        <v>2</v>
      </c>
      <c r="Z50" s="2"/>
      <c r="AA50" s="2"/>
      <c r="AB50" s="2">
        <v>51.7</v>
      </c>
      <c r="AC50" s="2">
        <v>11500</v>
      </c>
      <c r="AD50" s="2">
        <v>1135</v>
      </c>
      <c r="AE50" s="2">
        <v>13068000</v>
      </c>
      <c r="AF50" s="2">
        <v>11516</v>
      </c>
      <c r="AG50" s="2">
        <v>5000</v>
      </c>
      <c r="AH50" s="2">
        <v>14000</v>
      </c>
      <c r="AI50" s="2">
        <v>1000</v>
      </c>
      <c r="AJ50" s="2"/>
      <c r="AK50" s="2">
        <v>25442000</v>
      </c>
      <c r="AL50" s="2">
        <v>152000</v>
      </c>
      <c r="AM50" s="2">
        <v>97280000</v>
      </c>
      <c r="AN50" s="2">
        <v>640</v>
      </c>
      <c r="AO50" s="2"/>
      <c r="AP50" s="2">
        <v>24898000</v>
      </c>
      <c r="AQ50" s="2">
        <v>37480000</v>
      </c>
      <c r="AR50" s="2"/>
      <c r="AS50" s="2"/>
      <c r="AT50" s="2">
        <v>24305000</v>
      </c>
      <c r="AU50" s="2">
        <v>35920000</v>
      </c>
      <c r="AV50" s="2">
        <v>1137000</v>
      </c>
      <c r="AW50" s="2">
        <v>1000</v>
      </c>
      <c r="AX50" s="2"/>
      <c r="AY50" s="2"/>
      <c r="AZ50" s="2">
        <v>58.2</v>
      </c>
      <c r="BA50" s="2">
        <v>8000</v>
      </c>
      <c r="BB50" s="2"/>
    </row>
    <row r="51" spans="1:54" x14ac:dyDescent="0.25">
      <c r="A51" s="2">
        <v>2009</v>
      </c>
      <c r="B51" s="2">
        <v>65000</v>
      </c>
      <c r="C51" s="2">
        <v>3000</v>
      </c>
      <c r="D51" s="2">
        <v>53.3</v>
      </c>
      <c r="E51" s="2">
        <v>19000</v>
      </c>
      <c r="F51" s="2">
        <v>5000</v>
      </c>
      <c r="G51" s="2"/>
      <c r="H51" s="2">
        <v>32000</v>
      </c>
      <c r="I51" s="2">
        <v>3000</v>
      </c>
      <c r="J51" s="2">
        <v>88</v>
      </c>
      <c r="K51" s="2">
        <v>38000</v>
      </c>
      <c r="L51" s="2"/>
      <c r="M51" s="2"/>
      <c r="N51" s="2"/>
      <c r="O51" s="2" t="s">
        <v>19</v>
      </c>
      <c r="P51" s="2">
        <v>86000</v>
      </c>
      <c r="Q51" s="2">
        <v>29.5</v>
      </c>
      <c r="R51" s="2"/>
      <c r="S51" s="2">
        <v>84400</v>
      </c>
      <c r="T51" s="2"/>
      <c r="U51" s="2">
        <v>1600</v>
      </c>
      <c r="V51" s="2">
        <v>1500</v>
      </c>
      <c r="W51" s="2"/>
      <c r="X51" s="2">
        <v>1400</v>
      </c>
      <c r="Y51" s="2">
        <v>2</v>
      </c>
      <c r="Z51" s="2"/>
      <c r="AA51" s="2"/>
      <c r="AB51" s="2">
        <v>53.3</v>
      </c>
      <c r="AC51" s="2">
        <v>11100</v>
      </c>
      <c r="AD51" s="2">
        <v>1145</v>
      </c>
      <c r="AE51" s="2">
        <v>12692000</v>
      </c>
      <c r="AF51" s="2">
        <v>11086</v>
      </c>
      <c r="AG51" s="2">
        <v>5000</v>
      </c>
      <c r="AH51" s="2">
        <v>13000</v>
      </c>
      <c r="AI51" s="2">
        <v>1000</v>
      </c>
      <c r="AJ51" s="2"/>
      <c r="AK51" s="2">
        <v>30171000</v>
      </c>
      <c r="AL51" s="2">
        <v>150000</v>
      </c>
      <c r="AM51" s="2">
        <v>96000000</v>
      </c>
      <c r="AN51" s="2">
        <v>640</v>
      </c>
      <c r="AO51" s="2"/>
      <c r="AP51" s="2">
        <v>29891000</v>
      </c>
      <c r="AQ51" s="2">
        <v>41640000</v>
      </c>
      <c r="AR51" s="2"/>
      <c r="AS51" s="2"/>
      <c r="AT51" s="2">
        <v>28945000</v>
      </c>
      <c r="AU51" s="2">
        <v>40700000</v>
      </c>
      <c r="AV51" s="2">
        <v>1226000</v>
      </c>
      <c r="AW51" s="2">
        <v>1000</v>
      </c>
      <c r="AX51" s="2"/>
      <c r="AY51" s="2"/>
      <c r="AZ51" s="2">
        <v>59.7</v>
      </c>
      <c r="BA51" s="2">
        <v>8000</v>
      </c>
      <c r="BB51" s="2"/>
    </row>
    <row r="52" spans="1:54" x14ac:dyDescent="0.25">
      <c r="A52" s="2">
        <v>2010</v>
      </c>
      <c r="B52" s="2">
        <v>65000</v>
      </c>
      <c r="C52" s="2">
        <v>5000</v>
      </c>
      <c r="D52" s="2">
        <v>48.2</v>
      </c>
      <c r="E52" s="2">
        <v>19000</v>
      </c>
      <c r="F52" s="2">
        <v>5000</v>
      </c>
      <c r="G52" s="2"/>
      <c r="H52" s="2">
        <v>36000</v>
      </c>
      <c r="I52" s="2">
        <v>4000</v>
      </c>
      <c r="J52" s="2">
        <v>91</v>
      </c>
      <c r="K52" s="2">
        <v>46000</v>
      </c>
      <c r="L52" s="2">
        <v>100</v>
      </c>
      <c r="M52" s="2">
        <v>564</v>
      </c>
      <c r="N52" s="2">
        <v>63000</v>
      </c>
      <c r="O52" s="2">
        <v>112</v>
      </c>
      <c r="P52" s="2">
        <v>83000</v>
      </c>
      <c r="Q52" s="2">
        <v>29.6</v>
      </c>
      <c r="R52" s="2"/>
      <c r="S52" s="2">
        <v>81200</v>
      </c>
      <c r="T52" s="2"/>
      <c r="U52" s="2">
        <v>1800</v>
      </c>
      <c r="V52" s="2">
        <v>1900</v>
      </c>
      <c r="W52" s="2"/>
      <c r="X52" s="2">
        <v>1530</v>
      </c>
      <c r="Y52" s="2">
        <v>2</v>
      </c>
      <c r="Z52" s="2"/>
      <c r="AA52" s="2"/>
      <c r="AB52" s="2">
        <v>48.2</v>
      </c>
      <c r="AC52" s="2">
        <v>12500</v>
      </c>
      <c r="AD52" s="2">
        <v>1095</v>
      </c>
      <c r="AE52" s="2">
        <v>13710000</v>
      </c>
      <c r="AF52" s="2">
        <v>12523</v>
      </c>
      <c r="AG52" s="2">
        <v>6000</v>
      </c>
      <c r="AH52" s="2">
        <v>12000</v>
      </c>
      <c r="AI52" s="2">
        <v>1000</v>
      </c>
      <c r="AJ52" s="2"/>
      <c r="AK52" s="2">
        <v>31943000</v>
      </c>
      <c r="AL52" s="2">
        <v>151000</v>
      </c>
      <c r="AM52" s="2">
        <v>96640000</v>
      </c>
      <c r="AN52" s="2">
        <v>640</v>
      </c>
      <c r="AO52" s="2"/>
      <c r="AP52" s="2">
        <v>28499000</v>
      </c>
      <c r="AQ52" s="2">
        <v>40000000</v>
      </c>
      <c r="AR52" s="2"/>
      <c r="AS52" s="2"/>
      <c r="AT52" s="2">
        <v>30892000</v>
      </c>
      <c r="AU52" s="2">
        <v>43260000</v>
      </c>
      <c r="AV52" s="2">
        <v>1051000</v>
      </c>
      <c r="AW52" s="2">
        <v>1000</v>
      </c>
      <c r="AX52" s="2"/>
      <c r="AY52" s="2"/>
      <c r="AZ52" s="2">
        <v>60</v>
      </c>
      <c r="BA52" s="2">
        <v>8000</v>
      </c>
      <c r="BB52" s="2"/>
    </row>
    <row r="53" spans="1:54" x14ac:dyDescent="0.25">
      <c r="A53" s="2">
        <v>2011</v>
      </c>
      <c r="B53" s="2">
        <v>65000</v>
      </c>
      <c r="C53" s="2">
        <v>3000</v>
      </c>
      <c r="D53" s="2"/>
      <c r="E53" s="2">
        <v>22000</v>
      </c>
      <c r="F53" s="2">
        <v>5000</v>
      </c>
      <c r="G53" s="2"/>
      <c r="H53" s="2">
        <v>30000</v>
      </c>
      <c r="I53" s="2">
        <v>2000</v>
      </c>
      <c r="J53" s="2"/>
      <c r="K53" s="2">
        <v>38000</v>
      </c>
      <c r="L53" s="2">
        <v>100</v>
      </c>
      <c r="M53" s="2">
        <v>563</v>
      </c>
      <c r="N53" s="2">
        <v>57000</v>
      </c>
      <c r="O53" s="2">
        <v>102</v>
      </c>
      <c r="P53" s="2">
        <v>81000</v>
      </c>
      <c r="Q53" s="2"/>
      <c r="R53" s="2"/>
      <c r="S53" s="2">
        <v>79000</v>
      </c>
      <c r="T53" s="2"/>
      <c r="U53" s="2">
        <v>2000</v>
      </c>
      <c r="V53" s="2">
        <v>1900</v>
      </c>
      <c r="W53" s="2"/>
      <c r="X53" s="2">
        <v>1520</v>
      </c>
      <c r="Y53" s="2">
        <v>2</v>
      </c>
      <c r="Z53" s="2"/>
      <c r="AA53" s="2"/>
      <c r="AB53" s="2"/>
      <c r="AC53" s="2">
        <v>12100</v>
      </c>
      <c r="AD53" s="2">
        <v>1127</v>
      </c>
      <c r="AE53" s="2">
        <v>13598000</v>
      </c>
      <c r="AF53" s="2">
        <v>12076</v>
      </c>
      <c r="AG53" s="2">
        <v>5000</v>
      </c>
      <c r="AH53" s="2">
        <v>11000</v>
      </c>
      <c r="AI53" s="2">
        <v>1000</v>
      </c>
      <c r="AJ53" s="2"/>
      <c r="AK53" s="2">
        <v>48582000</v>
      </c>
      <c r="AL53" s="2">
        <v>141000</v>
      </c>
      <c r="AM53" s="2">
        <v>91650000</v>
      </c>
      <c r="AN53" s="2">
        <v>650</v>
      </c>
      <c r="AO53" s="2"/>
      <c r="AP53" s="2">
        <v>46848000</v>
      </c>
      <c r="AQ53" s="2">
        <v>41220000</v>
      </c>
      <c r="AR53" s="2"/>
      <c r="AS53" s="2"/>
      <c r="AT53" s="2">
        <v>46369000</v>
      </c>
      <c r="AU53" s="2">
        <v>40960000</v>
      </c>
      <c r="AV53" s="2">
        <v>2213000</v>
      </c>
      <c r="AW53" s="2">
        <v>1000</v>
      </c>
      <c r="AX53" s="2"/>
      <c r="AY53" s="2"/>
      <c r="AZ53" s="2"/>
      <c r="BA53" s="2">
        <v>8000</v>
      </c>
      <c r="BB53" s="2"/>
    </row>
    <row r="54" spans="1:54" x14ac:dyDescent="0.25">
      <c r="A54" s="2">
        <v>2012</v>
      </c>
      <c r="B54" s="2">
        <v>61000</v>
      </c>
      <c r="C54" s="2">
        <v>3000</v>
      </c>
      <c r="D54" s="2"/>
      <c r="E54" s="2">
        <v>20000</v>
      </c>
      <c r="F54" s="2">
        <v>5000</v>
      </c>
      <c r="G54" s="2"/>
      <c r="H54" s="2">
        <v>32000</v>
      </c>
      <c r="I54" s="2">
        <v>3000</v>
      </c>
      <c r="J54" s="2"/>
      <c r="K54" s="2">
        <v>39000</v>
      </c>
      <c r="L54" s="2">
        <v>100</v>
      </c>
      <c r="M54" s="2">
        <v>508</v>
      </c>
      <c r="N54" s="2">
        <v>55000</v>
      </c>
      <c r="O54" s="2">
        <v>109</v>
      </c>
      <c r="P54" s="2">
        <v>80000</v>
      </c>
      <c r="Q54" s="2"/>
      <c r="R54" s="2"/>
      <c r="S54" s="2">
        <v>78100</v>
      </c>
      <c r="T54" s="2"/>
      <c r="U54" s="2">
        <v>1900</v>
      </c>
      <c r="V54" s="2">
        <v>2000</v>
      </c>
      <c r="W54" s="2"/>
      <c r="X54" s="2">
        <v>1530</v>
      </c>
      <c r="Y54" s="2">
        <v>2</v>
      </c>
      <c r="Z54" s="2"/>
      <c r="AA54" s="2"/>
      <c r="AB54" s="2"/>
      <c r="AC54" s="2">
        <v>11600</v>
      </c>
      <c r="AD54" s="2">
        <v>1137</v>
      </c>
      <c r="AE54" s="2">
        <v>13175000</v>
      </c>
      <c r="AF54" s="2">
        <v>11588</v>
      </c>
      <c r="AG54" s="2">
        <v>6000</v>
      </c>
      <c r="AH54" s="2">
        <v>10000</v>
      </c>
      <c r="AI54" s="2">
        <v>1000</v>
      </c>
      <c r="AJ54" s="2"/>
      <c r="AK54" s="2">
        <v>54950000</v>
      </c>
      <c r="AL54" s="2">
        <v>140000</v>
      </c>
      <c r="AM54" s="2">
        <v>109200000</v>
      </c>
      <c r="AN54" s="2">
        <v>780</v>
      </c>
      <c r="AO54" s="2"/>
      <c r="AP54" s="2">
        <v>49601000</v>
      </c>
      <c r="AQ54" s="2">
        <v>36539000</v>
      </c>
      <c r="AR54" s="2"/>
      <c r="AS54" s="2"/>
      <c r="AT54" s="2">
        <v>52426000</v>
      </c>
      <c r="AU54" s="2">
        <v>39225000</v>
      </c>
      <c r="AV54" s="2">
        <v>2524000</v>
      </c>
      <c r="AW54" s="2">
        <v>1000</v>
      </c>
      <c r="AX54" s="2"/>
      <c r="AY54" s="2"/>
      <c r="AZ54" s="2"/>
      <c r="BA54" s="2">
        <v>6000</v>
      </c>
      <c r="BB54" s="2"/>
    </row>
    <row r="55" spans="1:54" x14ac:dyDescent="0.25">
      <c r="A55" s="2">
        <v>2013</v>
      </c>
      <c r="B55" s="2">
        <v>60000</v>
      </c>
      <c r="C55" s="2">
        <v>2500</v>
      </c>
      <c r="D55" s="2"/>
      <c r="E55" s="2">
        <v>20000</v>
      </c>
      <c r="F55" s="2">
        <v>4000</v>
      </c>
      <c r="G55" s="2"/>
      <c r="H55" s="2">
        <v>33000</v>
      </c>
      <c r="I55" s="2">
        <v>2000</v>
      </c>
      <c r="J55" s="2"/>
      <c r="K55" s="2">
        <v>37000</v>
      </c>
      <c r="L55" s="2" t="s">
        <v>19</v>
      </c>
      <c r="M55" s="2" t="s">
        <v>19</v>
      </c>
      <c r="N55" s="2" t="s">
        <v>19</v>
      </c>
      <c r="O55" s="2" t="s">
        <v>19</v>
      </c>
      <c r="P55" s="2">
        <v>74000</v>
      </c>
      <c r="Q55" s="2"/>
      <c r="R55" s="2"/>
      <c r="S55" s="2">
        <v>71800</v>
      </c>
      <c r="T55" s="2"/>
      <c r="U55" s="2">
        <v>2200</v>
      </c>
      <c r="V55" s="2">
        <v>2200</v>
      </c>
      <c r="W55" s="2"/>
      <c r="X55" s="2">
        <v>1500</v>
      </c>
      <c r="Y55" s="2">
        <v>2</v>
      </c>
      <c r="Z55" s="2"/>
      <c r="AA55" s="2"/>
      <c r="AB55" s="2"/>
      <c r="AC55" s="2">
        <v>10600</v>
      </c>
      <c r="AD55" s="2">
        <v>1126</v>
      </c>
      <c r="AE55" s="2">
        <v>11947000</v>
      </c>
      <c r="AF55" s="2">
        <v>10616</v>
      </c>
      <c r="AG55" s="2">
        <v>5000</v>
      </c>
      <c r="AH55" s="2">
        <v>10000</v>
      </c>
      <c r="AI55" s="2">
        <v>2000</v>
      </c>
      <c r="AJ55" s="2"/>
      <c r="AK55" s="2">
        <v>51413000</v>
      </c>
      <c r="AL55" s="2">
        <v>135000</v>
      </c>
      <c r="AM55" s="2">
        <v>116100000</v>
      </c>
      <c r="AN55" s="2">
        <v>860</v>
      </c>
      <c r="AO55" s="2"/>
      <c r="AP55" s="2">
        <v>48877000</v>
      </c>
      <c r="AQ55" s="2">
        <v>37648000</v>
      </c>
      <c r="AR55" s="2"/>
      <c r="AS55" s="2"/>
      <c r="AT55" s="2">
        <v>50771000</v>
      </c>
      <c r="AU55" s="2">
        <v>39405000</v>
      </c>
      <c r="AV55" s="2">
        <v>642000</v>
      </c>
      <c r="AW55" s="2">
        <v>500</v>
      </c>
      <c r="AX55" s="2"/>
      <c r="AY55" s="2"/>
      <c r="AZ55" s="2"/>
      <c r="BA55" s="2">
        <v>7000</v>
      </c>
      <c r="BB55" s="2"/>
    </row>
    <row r="56" spans="1:54" x14ac:dyDescent="0.25">
      <c r="A56" s="2">
        <v>2014</v>
      </c>
      <c r="B56" s="2">
        <v>55000</v>
      </c>
      <c r="C56" s="2">
        <v>2500</v>
      </c>
      <c r="D56" s="2"/>
      <c r="E56" s="2">
        <v>16300</v>
      </c>
      <c r="F56" s="2">
        <v>4000</v>
      </c>
      <c r="G56" s="2"/>
      <c r="H56" s="2">
        <v>34000</v>
      </c>
      <c r="I56" s="2">
        <v>2000</v>
      </c>
      <c r="J56" s="2"/>
      <c r="K56" s="2">
        <v>34000</v>
      </c>
      <c r="L56" s="2"/>
      <c r="M56" s="2"/>
      <c r="N56" s="2"/>
      <c r="O56" s="2" t="s">
        <v>19</v>
      </c>
      <c r="P56" s="2">
        <v>74000</v>
      </c>
      <c r="Q56" s="2"/>
      <c r="R56" s="2"/>
      <c r="S56" s="2">
        <v>71800</v>
      </c>
      <c r="T56" s="2"/>
      <c r="U56" s="2">
        <v>2200</v>
      </c>
      <c r="V56" s="2">
        <v>2200</v>
      </c>
      <c r="W56" s="2"/>
      <c r="X56" s="2">
        <v>1500</v>
      </c>
      <c r="Y56" s="2">
        <v>2</v>
      </c>
      <c r="Z56" s="2"/>
      <c r="AA56" s="2"/>
      <c r="AB56" s="2"/>
      <c r="AC56" s="2">
        <v>10400</v>
      </c>
      <c r="AD56" s="2">
        <v>1115</v>
      </c>
      <c r="AE56" s="2">
        <v>11627000</v>
      </c>
      <c r="AF56" s="2">
        <v>10439</v>
      </c>
      <c r="AG56" s="2">
        <v>4000</v>
      </c>
      <c r="AH56" s="2">
        <v>9000</v>
      </c>
      <c r="AI56" s="2">
        <v>1000</v>
      </c>
      <c r="AJ56" s="2"/>
      <c r="AK56" s="2">
        <v>62241000</v>
      </c>
      <c r="AL56" s="2">
        <v>133000</v>
      </c>
      <c r="AM56" s="2">
        <v>130340000</v>
      </c>
      <c r="AN56" s="2">
        <v>980</v>
      </c>
      <c r="AO56" s="2"/>
      <c r="AP56" s="2">
        <v>63298000</v>
      </c>
      <c r="AQ56" s="2">
        <v>35248000</v>
      </c>
      <c r="AR56" s="2"/>
      <c r="AS56" s="2"/>
      <c r="AT56" s="2">
        <v>61444000</v>
      </c>
      <c r="AU56" s="2">
        <v>33570000</v>
      </c>
      <c r="AV56" s="2">
        <v>797000</v>
      </c>
      <c r="AW56" s="2">
        <v>200</v>
      </c>
      <c r="AX56" s="2"/>
      <c r="AY56" s="2"/>
      <c r="AZ56" s="2"/>
      <c r="BA56" s="2">
        <v>7000</v>
      </c>
      <c r="BB56" s="2"/>
    </row>
    <row r="57" spans="1:54" x14ac:dyDescent="0.25">
      <c r="A57" s="2">
        <v>2015</v>
      </c>
      <c r="B57" s="2">
        <v>60000</v>
      </c>
      <c r="C57" s="2">
        <v>3000</v>
      </c>
      <c r="D57" s="2"/>
      <c r="E57" s="2">
        <v>16300</v>
      </c>
      <c r="F57" s="2">
        <v>4000</v>
      </c>
      <c r="G57" s="2"/>
      <c r="H57" s="2">
        <v>32000</v>
      </c>
      <c r="I57" s="2">
        <v>2500</v>
      </c>
      <c r="J57" s="2"/>
      <c r="K57" s="2">
        <v>31000</v>
      </c>
      <c r="L57" s="2" t="s">
        <v>19</v>
      </c>
      <c r="M57" s="2" t="s">
        <v>19</v>
      </c>
      <c r="N57" s="2" t="s">
        <v>19</v>
      </c>
      <c r="O57" s="2" t="s">
        <v>19</v>
      </c>
      <c r="P57" s="2">
        <v>71000</v>
      </c>
      <c r="Q57" s="2"/>
      <c r="R57" s="2"/>
      <c r="S57" s="2">
        <v>68800</v>
      </c>
      <c r="T57" s="2"/>
      <c r="U57" s="2">
        <v>2200</v>
      </c>
      <c r="V57" s="2">
        <v>2200</v>
      </c>
      <c r="W57" s="2"/>
      <c r="X57" s="2">
        <v>1530</v>
      </c>
      <c r="Y57" s="2">
        <v>2</v>
      </c>
      <c r="Z57" s="2"/>
      <c r="AA57" s="2"/>
      <c r="AB57" s="2"/>
      <c r="AC57" s="2">
        <v>9600</v>
      </c>
      <c r="AD57" s="2">
        <v>1139</v>
      </c>
      <c r="AE57" s="2">
        <v>10896000</v>
      </c>
      <c r="AF57" s="2">
        <v>9580</v>
      </c>
      <c r="AG57" s="2">
        <v>5000</v>
      </c>
      <c r="AH57" s="2">
        <v>11000</v>
      </c>
      <c r="AI57" s="2">
        <v>1000</v>
      </c>
      <c r="AJ57" s="2"/>
      <c r="AK57" s="2">
        <v>60612000</v>
      </c>
      <c r="AL57" s="2">
        <v>133000</v>
      </c>
      <c r="AM57" s="2">
        <v>142310000</v>
      </c>
      <c r="AN57" s="2">
        <v>1070</v>
      </c>
      <c r="AO57" s="2"/>
      <c r="AP57" s="2">
        <v>68251000</v>
      </c>
      <c r="AQ57" s="2">
        <v>37785000</v>
      </c>
      <c r="AR57" s="2"/>
      <c r="AS57" s="2"/>
      <c r="AT57" s="2">
        <v>59826000</v>
      </c>
      <c r="AU57" s="2">
        <v>32175000</v>
      </c>
      <c r="AV57" s="2">
        <v>786000</v>
      </c>
      <c r="AW57" s="2">
        <v>200</v>
      </c>
      <c r="AX57" s="2"/>
      <c r="AY57" s="2"/>
      <c r="AZ57" s="2"/>
      <c r="BA57" s="2">
        <v>9000</v>
      </c>
      <c r="BB57" s="2"/>
    </row>
    <row r="58" spans="1:54" x14ac:dyDescent="0.25">
      <c r="A58" s="2">
        <v>2016</v>
      </c>
      <c r="B58" s="2">
        <v>59000</v>
      </c>
      <c r="C58" s="2">
        <v>2500</v>
      </c>
      <c r="D58" s="2"/>
      <c r="E58" s="2">
        <v>14800</v>
      </c>
      <c r="F58" s="2">
        <v>4000</v>
      </c>
      <c r="G58" s="2"/>
      <c r="H58" s="2">
        <v>34000</v>
      </c>
      <c r="I58" s="2">
        <v>3500</v>
      </c>
      <c r="J58" s="2"/>
      <c r="K58" s="2">
        <v>36000</v>
      </c>
      <c r="L58" s="2" t="s">
        <v>19</v>
      </c>
      <c r="M58" s="2" t="s">
        <v>19</v>
      </c>
      <c r="N58" s="2" t="s">
        <v>19</v>
      </c>
      <c r="O58" s="2" t="s">
        <v>19</v>
      </c>
      <c r="P58" s="2">
        <v>75000</v>
      </c>
      <c r="Q58" s="2"/>
      <c r="R58" s="2"/>
      <c r="S58" s="2">
        <v>72800</v>
      </c>
      <c r="T58" s="2"/>
      <c r="U58" s="2">
        <v>2200</v>
      </c>
      <c r="V58" s="2">
        <v>2400</v>
      </c>
      <c r="W58" s="2"/>
      <c r="X58" s="2">
        <v>1680</v>
      </c>
      <c r="Y58" s="2">
        <v>2</v>
      </c>
      <c r="Z58" s="2"/>
      <c r="AA58" s="2"/>
      <c r="AB58" s="2"/>
      <c r="AC58" s="2">
        <v>9300</v>
      </c>
      <c r="AD58" s="2">
        <v>1144</v>
      </c>
      <c r="AE58" s="2">
        <v>10596000</v>
      </c>
      <c r="AF58" s="2">
        <v>9269</v>
      </c>
      <c r="AG58" s="2">
        <v>5000</v>
      </c>
      <c r="AH58" s="2">
        <v>11500</v>
      </c>
      <c r="AI58" s="2">
        <v>1000</v>
      </c>
      <c r="AJ58" s="2"/>
      <c r="AK58" s="2">
        <v>43272000</v>
      </c>
      <c r="AL58" s="2">
        <v>140000</v>
      </c>
      <c r="AM58" s="2">
        <v>141400000</v>
      </c>
      <c r="AN58" s="2">
        <v>1010</v>
      </c>
      <c r="AO58" s="2"/>
      <c r="AP58" s="2">
        <v>45209000</v>
      </c>
      <c r="AQ58" s="2">
        <v>35164000</v>
      </c>
      <c r="AR58" s="2"/>
      <c r="AS58" s="2"/>
      <c r="AT58" s="2">
        <v>42769000</v>
      </c>
      <c r="AU58" s="2">
        <v>32946000</v>
      </c>
      <c r="AV58" s="2">
        <v>503000</v>
      </c>
      <c r="AW58" s="2">
        <v>200</v>
      </c>
      <c r="AX58" s="2"/>
      <c r="AY58" s="2"/>
      <c r="AZ58" s="2"/>
      <c r="BA58" s="2">
        <v>9500</v>
      </c>
      <c r="BB58" s="2"/>
    </row>
    <row r="59" spans="1:54" x14ac:dyDescent="0.25">
      <c r="A59" s="2">
        <v>2017</v>
      </c>
      <c r="B59" s="2">
        <v>60000</v>
      </c>
      <c r="C59" s="2">
        <v>2500</v>
      </c>
      <c r="D59" s="2"/>
      <c r="E59" s="2">
        <v>11300</v>
      </c>
      <c r="F59" s="2">
        <v>4000</v>
      </c>
      <c r="G59" s="2"/>
      <c r="H59" s="2">
        <v>34000</v>
      </c>
      <c r="I59" s="2">
        <v>2000</v>
      </c>
      <c r="J59" s="2"/>
      <c r="K59" s="2">
        <v>42000</v>
      </c>
      <c r="L59" s="2" t="s">
        <v>19</v>
      </c>
      <c r="M59" s="2" t="s">
        <v>19</v>
      </c>
      <c r="N59" s="2" t="s">
        <v>19</v>
      </c>
      <c r="O59" s="2" t="s">
        <v>19</v>
      </c>
      <c r="P59" s="2">
        <v>76000</v>
      </c>
      <c r="Q59" s="2"/>
      <c r="R59" s="2"/>
      <c r="S59" s="2">
        <v>73600</v>
      </c>
      <c r="T59" s="2"/>
      <c r="U59" s="2">
        <v>2400</v>
      </c>
      <c r="V59" s="2">
        <v>2300</v>
      </c>
      <c r="W59" s="2"/>
      <c r="X59" s="2">
        <v>1720</v>
      </c>
      <c r="Y59" s="2">
        <v>2</v>
      </c>
      <c r="Z59" s="2"/>
      <c r="AA59" s="2"/>
      <c r="AB59" s="2"/>
      <c r="AC59" s="2">
        <v>10100</v>
      </c>
      <c r="AD59" s="2">
        <v>1182</v>
      </c>
      <c r="AE59" s="2">
        <v>11963000</v>
      </c>
      <c r="AF59" s="2">
        <v>10133</v>
      </c>
      <c r="AG59" s="2">
        <v>4000</v>
      </c>
      <c r="AH59" s="2">
        <v>13000</v>
      </c>
      <c r="AI59" s="2">
        <v>1000</v>
      </c>
      <c r="AJ59" s="2"/>
      <c r="AK59" s="2">
        <v>42331000</v>
      </c>
      <c r="AL59" s="2">
        <v>142000</v>
      </c>
      <c r="AM59" s="2">
        <v>105080000</v>
      </c>
      <c r="AN59" s="2">
        <v>740</v>
      </c>
      <c r="AO59" s="2"/>
      <c r="AP59" s="2">
        <v>44232000</v>
      </c>
      <c r="AQ59" s="2">
        <v>34084000</v>
      </c>
      <c r="AR59" s="2"/>
      <c r="AS59" s="2"/>
      <c r="AT59" s="2">
        <v>41820000</v>
      </c>
      <c r="AU59" s="2">
        <v>31851000</v>
      </c>
      <c r="AV59" s="2">
        <v>511000</v>
      </c>
      <c r="AW59" s="2">
        <v>200</v>
      </c>
      <c r="AX59" s="2"/>
      <c r="AY59" s="2"/>
      <c r="AZ59" s="2"/>
      <c r="BA59" s="2">
        <v>10000</v>
      </c>
      <c r="BB59" s="2"/>
    </row>
    <row r="60" spans="1:54" x14ac:dyDescent="0.25">
      <c r="A60" s="2">
        <v>2018</v>
      </c>
      <c r="B60" s="2">
        <v>60000</v>
      </c>
      <c r="C60" s="2">
        <v>2500</v>
      </c>
      <c r="D60" s="2"/>
      <c r="E60" s="2">
        <v>13800</v>
      </c>
      <c r="F60" s="2">
        <v>4000</v>
      </c>
      <c r="G60" s="2"/>
      <c r="H60" s="2">
        <v>34000</v>
      </c>
      <c r="I60" s="2">
        <v>2000</v>
      </c>
      <c r="J60" s="2"/>
      <c r="K60" s="2">
        <v>43500</v>
      </c>
      <c r="L60" s="2" t="s">
        <v>19</v>
      </c>
      <c r="M60" s="2" t="s">
        <v>19</v>
      </c>
      <c r="N60" s="2" t="s">
        <v>19</v>
      </c>
      <c r="O60" s="2" t="s">
        <v>19</v>
      </c>
      <c r="P60" s="2">
        <v>77000</v>
      </c>
      <c r="Q60" s="2"/>
      <c r="R60" s="2"/>
      <c r="S60" s="2">
        <v>75000</v>
      </c>
      <c r="T60" s="2"/>
      <c r="U60" s="2">
        <v>2000</v>
      </c>
      <c r="V60" s="2">
        <v>2000</v>
      </c>
      <c r="W60" s="2"/>
      <c r="X60" s="2">
        <v>1850</v>
      </c>
      <c r="Y60" s="2">
        <v>2</v>
      </c>
      <c r="Z60" s="2"/>
      <c r="AA60" s="2"/>
      <c r="AB60" s="2"/>
      <c r="AC60" s="2">
        <v>11100</v>
      </c>
      <c r="AD60" s="2">
        <v>1113</v>
      </c>
      <c r="AE60" s="2">
        <v>12339000</v>
      </c>
      <c r="AF60" s="2">
        <v>11110</v>
      </c>
      <c r="AG60" s="2">
        <v>5000</v>
      </c>
      <c r="AH60" s="2">
        <v>12000</v>
      </c>
      <c r="AI60" s="2">
        <v>1000</v>
      </c>
      <c r="AJ60" s="2"/>
      <c r="AK60" s="2">
        <v>46438000</v>
      </c>
      <c r="AL60" s="2">
        <v>144000</v>
      </c>
      <c r="AM60" s="2">
        <v>108000000</v>
      </c>
      <c r="AN60" s="2">
        <v>750</v>
      </c>
      <c r="AO60" s="2"/>
      <c r="AP60" s="2">
        <v>45057000</v>
      </c>
      <c r="AQ60" s="2">
        <v>34611000</v>
      </c>
      <c r="AR60" s="2"/>
      <c r="AS60" s="2"/>
      <c r="AT60" s="2">
        <v>45984000</v>
      </c>
      <c r="AU60" s="2">
        <v>35365000</v>
      </c>
      <c r="AV60" s="2">
        <v>454000</v>
      </c>
      <c r="AW60" s="2">
        <v>200</v>
      </c>
      <c r="AX60" s="2"/>
      <c r="AY60" s="2"/>
      <c r="AZ60" s="2"/>
      <c r="BA60" s="2">
        <v>11000</v>
      </c>
      <c r="BB60" s="2"/>
    </row>
    <row r="61" spans="1:54" x14ac:dyDescent="0.25">
      <c r="A61" s="2">
        <v>2019</v>
      </c>
      <c r="B61" s="2">
        <v>60000</v>
      </c>
      <c r="C61" s="2">
        <v>2000</v>
      </c>
      <c r="D61" s="2"/>
      <c r="E61" s="2">
        <v>15600</v>
      </c>
      <c r="F61" s="2">
        <v>4000</v>
      </c>
      <c r="G61" s="2"/>
      <c r="H61" s="2">
        <v>33000</v>
      </c>
      <c r="I61" s="2">
        <v>2000</v>
      </c>
      <c r="J61" s="2"/>
      <c r="K61" s="2">
        <v>42200</v>
      </c>
      <c r="L61" s="2" t="s">
        <v>19</v>
      </c>
      <c r="M61" s="2" t="s">
        <v>19</v>
      </c>
      <c r="N61" s="2" t="s">
        <v>19</v>
      </c>
      <c r="O61" s="2" t="s">
        <v>19</v>
      </c>
      <c r="P61" s="2">
        <v>77000</v>
      </c>
      <c r="Q61" s="2"/>
      <c r="R61" s="2"/>
      <c r="S61" s="2">
        <v>75500</v>
      </c>
      <c r="T61" s="2"/>
      <c r="U61" s="2">
        <v>1500</v>
      </c>
      <c r="V61" s="2"/>
      <c r="W61" s="2"/>
      <c r="X61" s="2">
        <v>1360</v>
      </c>
      <c r="Y61" s="2">
        <v>1</v>
      </c>
      <c r="Z61" s="2"/>
      <c r="AA61" s="2"/>
      <c r="AB61" s="2"/>
      <c r="AC61" s="2">
        <v>13400</v>
      </c>
      <c r="AD61" s="2">
        <v>1087</v>
      </c>
      <c r="AE61" s="2">
        <v>14509000</v>
      </c>
      <c r="AF61" s="2">
        <v>13357</v>
      </c>
      <c r="AG61" s="2">
        <v>5000</v>
      </c>
      <c r="AH61" s="2">
        <v>11500</v>
      </c>
      <c r="AI61" s="2">
        <v>1000</v>
      </c>
      <c r="AJ61" s="2"/>
      <c r="AK61" s="2">
        <v>43200000</v>
      </c>
      <c r="AL61" s="2">
        <v>142000</v>
      </c>
      <c r="AM61" s="2">
        <v>99400000</v>
      </c>
      <c r="AN61" s="2">
        <v>700</v>
      </c>
      <c r="AO61" s="2"/>
      <c r="AP61" s="2">
        <v>41387000</v>
      </c>
      <c r="AQ61" s="2">
        <v>35037000</v>
      </c>
      <c r="AR61" s="2"/>
      <c r="AS61" s="2"/>
      <c r="AT61" s="2">
        <v>42752000</v>
      </c>
      <c r="AU61" s="2">
        <v>36363000</v>
      </c>
      <c r="AV61" s="2">
        <v>448000</v>
      </c>
      <c r="AW61" s="2">
        <v>200</v>
      </c>
      <c r="AX61" s="2"/>
      <c r="AY61" s="2"/>
      <c r="AZ61" s="2"/>
      <c r="BA61" s="2">
        <v>10500</v>
      </c>
      <c r="BB61" s="2"/>
    </row>
    <row r="62" spans="1:54" x14ac:dyDescent="0.25">
      <c r="A62" s="2">
        <v>2020</v>
      </c>
      <c r="B62" s="2">
        <v>60000</v>
      </c>
      <c r="C62" s="2">
        <v>2000</v>
      </c>
      <c r="D62" s="2"/>
      <c r="E62" s="2">
        <v>15600</v>
      </c>
      <c r="F62" s="2">
        <v>4000</v>
      </c>
      <c r="G62" s="2"/>
      <c r="H62" s="2">
        <v>33000</v>
      </c>
      <c r="I62" s="2">
        <v>2500</v>
      </c>
      <c r="J62" s="2"/>
      <c r="K62" s="2">
        <v>39700</v>
      </c>
      <c r="L62" s="2" t="s">
        <v>19</v>
      </c>
      <c r="M62" s="2" t="s">
        <v>19</v>
      </c>
      <c r="N62" s="2" t="s">
        <v>19</v>
      </c>
      <c r="O62" s="2" t="s">
        <v>19</v>
      </c>
      <c r="P62" s="2">
        <v>76000</v>
      </c>
      <c r="Q62" s="2"/>
      <c r="R62" s="2"/>
      <c r="S62" s="2">
        <v>75300</v>
      </c>
      <c r="T62" s="2"/>
      <c r="U62" s="2">
        <v>700</v>
      </c>
      <c r="V62" s="2"/>
      <c r="W62" s="2"/>
      <c r="X62" s="2">
        <v>1240</v>
      </c>
      <c r="Y62" s="2">
        <v>1</v>
      </c>
      <c r="Z62" s="2"/>
      <c r="AA62" s="2"/>
      <c r="AB62" s="2"/>
      <c r="AC62" s="2">
        <v>15200</v>
      </c>
      <c r="AD62" s="2">
        <v>1128</v>
      </c>
      <c r="AE62" s="2">
        <v>17073000</v>
      </c>
      <c r="AF62" s="2">
        <v>15164</v>
      </c>
      <c r="AG62" s="2">
        <v>5000</v>
      </c>
      <c r="AH62" s="2">
        <v>11000</v>
      </c>
      <c r="AI62" s="2">
        <v>1000</v>
      </c>
      <c r="AJ62" s="2"/>
      <c r="AK62" s="2">
        <v>42269000</v>
      </c>
      <c r="AL62" s="2">
        <v>140000</v>
      </c>
      <c r="AM62" s="2">
        <v>112000000</v>
      </c>
      <c r="AN62" s="2">
        <v>800</v>
      </c>
      <c r="AO62" s="2"/>
      <c r="AP62" s="2">
        <v>42059000</v>
      </c>
      <c r="AQ62" s="2">
        <v>35575000</v>
      </c>
      <c r="AR62" s="2"/>
      <c r="AS62" s="2"/>
      <c r="AT62" s="2">
        <v>41811000</v>
      </c>
      <c r="AU62" s="2">
        <v>35386000</v>
      </c>
      <c r="AV62" s="2">
        <v>458000</v>
      </c>
      <c r="AW62" s="2">
        <v>200</v>
      </c>
      <c r="AX62" s="2"/>
      <c r="AY62" s="2"/>
      <c r="AZ62" s="2"/>
      <c r="BA62" s="2">
        <v>10000</v>
      </c>
      <c r="BB62" s="2"/>
    </row>
    <row r="63" spans="1:54" x14ac:dyDescent="0.25">
      <c r="A63" s="2">
        <v>2021</v>
      </c>
      <c r="B63" s="2">
        <v>62000</v>
      </c>
      <c r="C63" s="2">
        <v>2000</v>
      </c>
      <c r="D63" s="2"/>
      <c r="E63" s="2">
        <v>15700</v>
      </c>
      <c r="F63" s="2">
        <v>4000</v>
      </c>
      <c r="G63" s="2"/>
      <c r="H63" s="2">
        <v>33500</v>
      </c>
      <c r="I63" s="2">
        <v>2500</v>
      </c>
      <c r="J63" s="2"/>
      <c r="K63" s="2">
        <v>39600</v>
      </c>
      <c r="L63" s="2" t="s">
        <v>19</v>
      </c>
      <c r="M63" s="2" t="s">
        <v>19</v>
      </c>
      <c r="N63" s="2" t="s">
        <v>19</v>
      </c>
      <c r="O63" s="2" t="s">
        <v>19</v>
      </c>
      <c r="P63" s="2">
        <v>77000</v>
      </c>
      <c r="Q63" s="2"/>
      <c r="R63" s="2"/>
      <c r="S63" s="2">
        <v>76400</v>
      </c>
      <c r="T63" s="2"/>
      <c r="U63" s="2">
        <v>600</v>
      </c>
      <c r="V63" s="2"/>
      <c r="W63" s="2"/>
      <c r="X63" s="2">
        <v>1240</v>
      </c>
      <c r="Y63" s="2">
        <v>1</v>
      </c>
      <c r="Z63" s="2"/>
      <c r="AA63" s="2"/>
      <c r="AB63" s="2"/>
      <c r="AC63" s="2">
        <v>14600</v>
      </c>
      <c r="AD63" s="2">
        <v>1187</v>
      </c>
      <c r="AE63" s="2">
        <v>17248000</v>
      </c>
      <c r="AF63" s="2" t="s">
        <v>19</v>
      </c>
      <c r="AG63" s="2">
        <v>6000</v>
      </c>
      <c r="AH63" s="2">
        <v>8500</v>
      </c>
      <c r="AI63" s="2">
        <v>1000</v>
      </c>
      <c r="AJ63" s="2"/>
      <c r="AK63" s="2">
        <v>46186000</v>
      </c>
      <c r="AL63" s="2">
        <v>140000</v>
      </c>
      <c r="AM63" s="2">
        <v>100800000</v>
      </c>
      <c r="AN63" s="2">
        <v>720</v>
      </c>
      <c r="AO63" s="2"/>
      <c r="AP63" s="2">
        <v>47848000</v>
      </c>
      <c r="AQ63" s="2">
        <v>37424000</v>
      </c>
      <c r="AR63" s="2"/>
      <c r="AS63" s="2"/>
      <c r="AT63" s="2">
        <v>45667000</v>
      </c>
      <c r="AU63" s="2">
        <v>35464000</v>
      </c>
      <c r="AV63" s="2">
        <v>519000</v>
      </c>
      <c r="AW63" s="2">
        <v>200</v>
      </c>
      <c r="AX63" s="2"/>
      <c r="AY63" s="2"/>
      <c r="AZ63" s="2"/>
      <c r="BA63" s="2">
        <v>10000</v>
      </c>
      <c r="BB63" s="2"/>
    </row>
    <row r="64" spans="1:54" x14ac:dyDescent="0.25">
      <c r="A64" s="2">
        <v>2022</v>
      </c>
      <c r="B64" s="2">
        <v>63000</v>
      </c>
      <c r="C64" s="2">
        <v>2000</v>
      </c>
      <c r="D64" s="2"/>
      <c r="E64" s="2">
        <v>16200</v>
      </c>
      <c r="F64" s="2">
        <v>4000</v>
      </c>
      <c r="G64" s="2"/>
      <c r="H64" s="2">
        <v>34000</v>
      </c>
      <c r="I64" s="2">
        <v>2500</v>
      </c>
      <c r="J64" s="2"/>
      <c r="K64" s="2">
        <v>36000</v>
      </c>
      <c r="L64" s="2" t="s">
        <v>19</v>
      </c>
      <c r="M64" s="2" t="s">
        <v>19</v>
      </c>
      <c r="N64" s="2" t="s">
        <v>19</v>
      </c>
      <c r="O64" s="2" t="s">
        <v>19</v>
      </c>
      <c r="P64" s="2">
        <v>80000</v>
      </c>
      <c r="Q64" s="2"/>
      <c r="R64" s="2"/>
      <c r="S64" s="2">
        <v>79200</v>
      </c>
      <c r="T64" s="2"/>
      <c r="U64" s="2">
        <v>800</v>
      </c>
      <c r="V64" s="2"/>
      <c r="W64" s="2"/>
      <c r="X64" s="2">
        <v>1300</v>
      </c>
      <c r="Y64" s="2"/>
      <c r="Z64" s="2"/>
      <c r="AA64" s="2"/>
      <c r="AB64" s="2"/>
      <c r="AC64" s="2">
        <v>15100</v>
      </c>
      <c r="AD64" s="2">
        <v>1185</v>
      </c>
      <c r="AE64" s="2">
        <v>17896000</v>
      </c>
      <c r="AF64" s="2">
        <v>15110</v>
      </c>
      <c r="AG64" s="2">
        <v>6000</v>
      </c>
      <c r="AH64" s="2">
        <v>8000</v>
      </c>
      <c r="AI64" s="2">
        <v>1000</v>
      </c>
      <c r="AJ64" s="2"/>
      <c r="AK64" s="2">
        <v>53547000</v>
      </c>
      <c r="AL64" s="2">
        <v>142000</v>
      </c>
      <c r="AM64" s="2">
        <v>103660000</v>
      </c>
      <c r="AN64" s="2">
        <v>730</v>
      </c>
      <c r="AO64" s="2"/>
      <c r="AP64" s="2">
        <v>59501000</v>
      </c>
      <c r="AQ64" s="2">
        <v>40737000</v>
      </c>
      <c r="AR64" s="2"/>
      <c r="AS64" s="2"/>
      <c r="AT64" s="2">
        <v>52771000</v>
      </c>
      <c r="AU64" s="2">
        <v>35700000</v>
      </c>
      <c r="AV64" s="2">
        <v>776000</v>
      </c>
      <c r="AW64" s="2">
        <v>300</v>
      </c>
      <c r="AX64" s="2"/>
      <c r="AY64" s="2"/>
      <c r="AZ64" s="2"/>
      <c r="BA64" s="2">
        <v>9000</v>
      </c>
      <c r="BB64" s="2"/>
    </row>
    <row r="65" spans="1:54" x14ac:dyDescent="0.25">
      <c r="A65" s="2">
        <v>2023</v>
      </c>
      <c r="B65" s="2">
        <v>62000</v>
      </c>
      <c r="C65" s="2">
        <v>2000</v>
      </c>
      <c r="D65" s="2"/>
      <c r="E65" s="2">
        <v>18300</v>
      </c>
      <c r="F65" s="2">
        <v>4000</v>
      </c>
      <c r="G65" s="2"/>
      <c r="H65" s="2">
        <v>35500</v>
      </c>
      <c r="I65" s="2">
        <v>2500</v>
      </c>
      <c r="J65" s="2"/>
      <c r="K65" s="2">
        <v>45000</v>
      </c>
      <c r="L65" s="2" t="s">
        <v>19</v>
      </c>
      <c r="M65" s="2" t="s">
        <v>19</v>
      </c>
      <c r="N65" s="2" t="s">
        <v>19</v>
      </c>
      <c r="O65" s="2" t="s">
        <v>19</v>
      </c>
      <c r="P65" s="2">
        <v>83000</v>
      </c>
      <c r="Q65" s="2"/>
      <c r="R65" s="2"/>
      <c r="S65" s="2">
        <v>82400</v>
      </c>
      <c r="T65" s="2"/>
      <c r="U65" s="2">
        <v>600</v>
      </c>
      <c r="V65" s="2"/>
      <c r="W65" s="2"/>
      <c r="X65" s="2">
        <v>1500</v>
      </c>
      <c r="Y65" s="2"/>
      <c r="Z65" s="2"/>
      <c r="AA65" s="2"/>
      <c r="AB65" s="2"/>
      <c r="AC65" s="2">
        <v>12600</v>
      </c>
      <c r="AD65" s="2">
        <v>1175</v>
      </c>
      <c r="AE65" s="2">
        <v>14813000</v>
      </c>
      <c r="AF65" s="2">
        <v>12613</v>
      </c>
      <c r="AG65" s="2">
        <v>7000</v>
      </c>
      <c r="AH65" s="2">
        <v>7500</v>
      </c>
      <c r="AI65" s="2">
        <v>1000</v>
      </c>
      <c r="AJ65" s="2"/>
      <c r="AK65" s="2">
        <v>81858000</v>
      </c>
      <c r="AL65" s="2">
        <v>148000</v>
      </c>
      <c r="AM65" s="2">
        <v>122840000</v>
      </c>
      <c r="AN65" s="2">
        <v>830</v>
      </c>
      <c r="AO65" s="2"/>
      <c r="AP65" s="2">
        <v>74512000</v>
      </c>
      <c r="AQ65" s="2">
        <v>38231000</v>
      </c>
      <c r="AR65" s="2"/>
      <c r="AS65" s="2">
        <v>0</v>
      </c>
      <c r="AT65" s="2">
        <v>81103000</v>
      </c>
      <c r="AU65" s="2">
        <v>42193000</v>
      </c>
      <c r="AV65" s="2">
        <v>755000</v>
      </c>
      <c r="AW65" s="2">
        <v>200</v>
      </c>
      <c r="AX65" s="2"/>
      <c r="AY65" s="2"/>
      <c r="AZ65" s="2"/>
      <c r="BA65" s="2">
        <v>10000</v>
      </c>
      <c r="BB65" s="2"/>
    </row>
    <row r="66" spans="1:54" x14ac:dyDescent="0.25">
      <c r="A66" s="2">
        <v>2024</v>
      </c>
      <c r="B66" s="2">
        <v>59000</v>
      </c>
      <c r="C66" s="2">
        <v>2000</v>
      </c>
      <c r="D66" s="2"/>
      <c r="E66" s="2">
        <v>18300</v>
      </c>
      <c r="F66" s="2">
        <v>4000</v>
      </c>
      <c r="G66" s="2"/>
      <c r="H66" s="2">
        <v>34000</v>
      </c>
      <c r="I66" s="2">
        <v>2500</v>
      </c>
      <c r="J66" s="2"/>
      <c r="K66" s="2">
        <v>45000</v>
      </c>
      <c r="L66" s="2" t="s">
        <v>19</v>
      </c>
      <c r="M66" s="2" t="s">
        <v>19</v>
      </c>
      <c r="N66" s="2" t="s">
        <v>19</v>
      </c>
      <c r="O66" s="2" t="s">
        <v>19</v>
      </c>
      <c r="P66" s="2">
        <v>80000</v>
      </c>
      <c r="Q66" s="2"/>
      <c r="R66" s="2"/>
      <c r="S66" s="2">
        <v>79500</v>
      </c>
      <c r="T66" s="2"/>
      <c r="U66" s="2">
        <v>500</v>
      </c>
      <c r="V66" s="2"/>
      <c r="W66" s="2"/>
      <c r="X66" s="2"/>
      <c r="Y66" s="2"/>
      <c r="Z66" s="2"/>
      <c r="AA66" s="2"/>
      <c r="AB66" s="2"/>
      <c r="AC66" s="2">
        <v>12600</v>
      </c>
      <c r="AD66" s="2">
        <v>1166</v>
      </c>
      <c r="AE66" s="2">
        <v>14698000</v>
      </c>
      <c r="AF66" s="2">
        <v>12612</v>
      </c>
      <c r="AG66" s="2">
        <v>6500</v>
      </c>
      <c r="AH66" s="2">
        <v>7500</v>
      </c>
      <c r="AI66" s="2">
        <v>500</v>
      </c>
      <c r="AJ66" s="2"/>
      <c r="AK66" s="2">
        <v>98545000</v>
      </c>
      <c r="AL66" s="2">
        <v>142000</v>
      </c>
      <c r="AM66" s="2">
        <v>132060000</v>
      </c>
      <c r="AN66" s="2">
        <v>930</v>
      </c>
      <c r="AO66" s="2"/>
      <c r="AP66" s="2">
        <v>86444000</v>
      </c>
      <c r="AQ66" s="2">
        <v>36431000</v>
      </c>
      <c r="AR66" s="2"/>
      <c r="AS66" s="2"/>
      <c r="AT66" s="2">
        <v>97699000</v>
      </c>
      <c r="AU66" s="2">
        <v>42193000</v>
      </c>
      <c r="AV66" s="2">
        <v>846000</v>
      </c>
      <c r="AW66" s="2">
        <v>200</v>
      </c>
      <c r="AX66" s="2"/>
      <c r="AY66" s="2"/>
      <c r="AZ66" s="2"/>
      <c r="BA66" s="2">
        <v>9500</v>
      </c>
      <c r="BB66" s="2"/>
    </row>
    <row r="67" spans="1:54" x14ac:dyDescent="0.25">
      <c r="A67" s="2">
        <v>2025</v>
      </c>
      <c r="B67" s="2">
        <v>60000</v>
      </c>
      <c r="C67" s="2"/>
      <c r="D67" s="2"/>
      <c r="E67" s="2"/>
      <c r="F67" s="2"/>
      <c r="G67" s="2"/>
      <c r="H67" s="2"/>
      <c r="I67" s="2"/>
      <c r="J67" s="2"/>
      <c r="K67" s="2"/>
      <c r="L67" s="2" t="s">
        <v>19</v>
      </c>
      <c r="M67" s="2" t="s">
        <v>19</v>
      </c>
      <c r="N67" s="2" t="s">
        <v>19</v>
      </c>
      <c r="O67" s="2"/>
      <c r="P67" s="2">
        <v>74000</v>
      </c>
      <c r="Q67" s="2"/>
      <c r="R67" s="2"/>
      <c r="S67" s="2"/>
      <c r="T67" s="2"/>
      <c r="U67" s="2"/>
      <c r="V67" s="2"/>
      <c r="W67" s="2"/>
      <c r="X67" s="2"/>
      <c r="Y67" s="2"/>
      <c r="Z67" s="2"/>
      <c r="AA67" s="2"/>
      <c r="AB67" s="2"/>
      <c r="AC67" s="2">
        <v>800</v>
      </c>
      <c r="AD67" s="2">
        <v>1136</v>
      </c>
      <c r="AE67" s="2">
        <v>1185000</v>
      </c>
      <c r="AF67" s="2"/>
      <c r="AG67" s="2"/>
      <c r="AH67" s="2"/>
      <c r="AI67" s="2"/>
      <c r="AJ67" s="2"/>
      <c r="AK67" s="2"/>
      <c r="AL67" s="2">
        <v>133000</v>
      </c>
      <c r="AM67" s="2">
        <v>136990000</v>
      </c>
      <c r="AN67" s="2">
        <v>1030</v>
      </c>
      <c r="AO67" s="2"/>
      <c r="AP67" s="2"/>
      <c r="AQ67" s="2"/>
      <c r="AR67" s="2"/>
      <c r="AS67" s="2"/>
      <c r="AT67" s="2"/>
      <c r="AU67" s="2"/>
      <c r="AV67" s="2"/>
      <c r="AW67" s="2"/>
      <c r="AX67" s="2"/>
      <c r="AY67" s="2"/>
      <c r="AZ67" s="2"/>
      <c r="BA67" s="2"/>
      <c r="BB67" s="2"/>
    </row>
    <row r="68" spans="1:54" x14ac:dyDescent="0.25">
      <c r="A68" s="2">
        <v>2026</v>
      </c>
      <c r="B68" s="2"/>
      <c r="C68" s="2"/>
      <c r="D68" s="2"/>
      <c r="E68" s="2"/>
      <c r="F68" s="2"/>
      <c r="G68" s="2"/>
      <c r="H68" s="2"/>
      <c r="I68" s="2"/>
      <c r="J68" s="2"/>
      <c r="K68" s="2"/>
      <c r="L68" s="2" t="s">
        <v>19</v>
      </c>
      <c r="M68" s="2" t="s">
        <v>19</v>
      </c>
      <c r="N68" s="2" t="s">
        <v>19</v>
      </c>
      <c r="O68" s="2"/>
      <c r="P68" s="2">
        <v>75000</v>
      </c>
      <c r="Q68" s="2"/>
      <c r="R68" s="2"/>
      <c r="S68" s="2"/>
      <c r="T68" s="2"/>
      <c r="U68" s="2"/>
      <c r="V68" s="2"/>
      <c r="W68" s="2"/>
      <c r="X68" s="2"/>
      <c r="Y68" s="2"/>
      <c r="Z68" s="2"/>
      <c r="AA68" s="2"/>
      <c r="AB68" s="2"/>
      <c r="AC68" s="2">
        <v>800</v>
      </c>
      <c r="AD68" s="2">
        <v>1242</v>
      </c>
      <c r="AE68" s="2">
        <v>1034000</v>
      </c>
      <c r="AF68" s="2"/>
      <c r="AG68" s="2"/>
      <c r="AH68" s="2"/>
      <c r="AI68" s="2"/>
      <c r="AJ68" s="2"/>
      <c r="AK68" s="2"/>
      <c r="AL68" s="2">
        <v>135000</v>
      </c>
      <c r="AM68" s="2">
        <v>153900000</v>
      </c>
      <c r="AN68" s="2">
        <v>1140</v>
      </c>
      <c r="AO68" s="2"/>
      <c r="AP68" s="2"/>
      <c r="AQ68" s="2"/>
      <c r="AR68" s="2"/>
      <c r="AS68" s="2"/>
      <c r="AT68" s="2"/>
      <c r="AU68" s="2"/>
      <c r="AV68" s="2"/>
      <c r="AW68" s="2"/>
      <c r="AX68" s="2"/>
      <c r="AY68" s="2"/>
      <c r="AZ68" s="2"/>
      <c r="BA68" s="2"/>
      <c r="BB68" s="2"/>
    </row>
  </sheetData>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9" customWidth="1"/>
    <col min="3" max="11" width="50" customWidth="1"/>
    <col min="12" max="12" width="30" customWidth="1"/>
    <col min="13" max="16" width="50" customWidth="1"/>
    <col min="17" max="17" width="44" customWidth="1"/>
    <col min="18" max="18" width="40" customWidth="1"/>
  </cols>
  <sheetData>
    <row r="1" spans="1:18" ht="25.5" x14ac:dyDescent="0.25">
      <c r="A1" s="1" t="s">
        <v>17</v>
      </c>
      <c r="B1" s="1" t="s">
        <v>73</v>
      </c>
      <c r="C1" s="1" t="s">
        <v>74</v>
      </c>
      <c r="D1" s="1" t="s">
        <v>75</v>
      </c>
      <c r="E1" s="1" t="s">
        <v>76</v>
      </c>
      <c r="F1" s="1" t="s">
        <v>77</v>
      </c>
      <c r="G1" s="1" t="s">
        <v>78</v>
      </c>
      <c r="H1" s="1" t="s">
        <v>79</v>
      </c>
      <c r="I1" s="1" t="s">
        <v>80</v>
      </c>
      <c r="J1" s="1" t="s">
        <v>81</v>
      </c>
      <c r="K1" s="1" t="s">
        <v>82</v>
      </c>
      <c r="L1" s="1" t="s">
        <v>83</v>
      </c>
      <c r="M1" s="1" t="s">
        <v>84</v>
      </c>
      <c r="N1" s="1" t="s">
        <v>85</v>
      </c>
      <c r="O1" s="1" t="s">
        <v>86</v>
      </c>
      <c r="P1" s="1" t="s">
        <v>87</v>
      </c>
      <c r="Q1" s="1" t="s">
        <v>88</v>
      </c>
      <c r="R1" s="1" t="s">
        <v>89</v>
      </c>
    </row>
    <row r="2" spans="1:18" x14ac:dyDescent="0.25">
      <c r="A2" s="2">
        <v>1974</v>
      </c>
      <c r="B2" s="2">
        <v>1322000</v>
      </c>
      <c r="C2" s="2"/>
      <c r="D2" s="2"/>
      <c r="E2" s="2"/>
      <c r="F2" s="2"/>
      <c r="G2" s="2"/>
      <c r="H2" s="2"/>
      <c r="I2" s="2"/>
      <c r="J2" s="2"/>
      <c r="K2" s="2"/>
      <c r="L2" s="2">
        <v>1037000</v>
      </c>
      <c r="M2" s="2"/>
      <c r="N2" s="2"/>
      <c r="O2" s="2"/>
      <c r="P2" s="2"/>
      <c r="Q2" s="2"/>
      <c r="R2" s="2"/>
    </row>
    <row r="3" spans="1:18" x14ac:dyDescent="0.25">
      <c r="A3" s="2">
        <v>1975</v>
      </c>
      <c r="B3" s="2">
        <v>1243000</v>
      </c>
      <c r="C3" s="2"/>
      <c r="D3" s="2"/>
      <c r="E3" s="2"/>
      <c r="F3" s="2"/>
      <c r="G3" s="2"/>
      <c r="H3" s="2"/>
      <c r="I3" s="2"/>
      <c r="J3" s="2"/>
      <c r="K3" s="2"/>
      <c r="L3" s="2">
        <v>954000</v>
      </c>
      <c r="M3" s="2"/>
      <c r="N3" s="2"/>
      <c r="O3" s="2"/>
      <c r="P3" s="2"/>
      <c r="Q3" s="2"/>
      <c r="R3" s="2"/>
    </row>
    <row r="4" spans="1:18" x14ac:dyDescent="0.25">
      <c r="A4" s="2">
        <v>1976</v>
      </c>
      <c r="B4" s="2">
        <v>1254000</v>
      </c>
      <c r="C4" s="2"/>
      <c r="D4" s="2"/>
      <c r="E4" s="2"/>
      <c r="F4" s="2"/>
      <c r="G4" s="2"/>
      <c r="H4" s="2"/>
      <c r="I4" s="2"/>
      <c r="J4" s="2"/>
      <c r="K4" s="2"/>
      <c r="L4" s="2">
        <v>1009000</v>
      </c>
      <c r="M4" s="2"/>
      <c r="N4" s="2"/>
      <c r="O4" s="2"/>
      <c r="P4" s="2"/>
      <c r="Q4" s="2"/>
      <c r="R4" s="2"/>
    </row>
    <row r="5" spans="1:18" x14ac:dyDescent="0.25">
      <c r="A5" s="2">
        <v>1977</v>
      </c>
      <c r="B5" s="2">
        <v>1301000</v>
      </c>
      <c r="C5" s="2"/>
      <c r="D5" s="2"/>
      <c r="E5" s="2"/>
      <c r="F5" s="2"/>
      <c r="G5" s="2"/>
      <c r="H5" s="2"/>
      <c r="I5" s="2"/>
      <c r="J5" s="2"/>
      <c r="K5" s="2"/>
      <c r="L5" s="2">
        <v>1004000</v>
      </c>
      <c r="M5" s="2"/>
      <c r="N5" s="2"/>
      <c r="O5" s="2"/>
      <c r="P5" s="2"/>
      <c r="Q5" s="2"/>
      <c r="R5" s="2"/>
    </row>
    <row r="6" spans="1:18" x14ac:dyDescent="0.25">
      <c r="A6" s="2">
        <v>1978</v>
      </c>
      <c r="B6" s="2">
        <v>1333000</v>
      </c>
      <c r="C6" s="2"/>
      <c r="D6" s="2"/>
      <c r="E6" s="2"/>
      <c r="F6" s="2"/>
      <c r="G6" s="2"/>
      <c r="H6" s="2"/>
      <c r="I6" s="2"/>
      <c r="J6" s="2"/>
      <c r="K6" s="2"/>
      <c r="L6" s="2">
        <v>1025000</v>
      </c>
      <c r="M6" s="2"/>
      <c r="N6" s="2"/>
      <c r="O6" s="2"/>
      <c r="P6" s="2"/>
      <c r="Q6" s="2"/>
      <c r="R6" s="2"/>
    </row>
    <row r="7" spans="1:18" x14ac:dyDescent="0.25">
      <c r="A7" s="2">
        <v>1979</v>
      </c>
      <c r="B7" s="2">
        <v>1306000</v>
      </c>
      <c r="C7" s="2"/>
      <c r="D7" s="2"/>
      <c r="E7" s="2"/>
      <c r="F7" s="2"/>
      <c r="G7" s="2"/>
      <c r="H7" s="2"/>
      <c r="I7" s="2"/>
      <c r="J7" s="2"/>
      <c r="K7" s="2"/>
      <c r="L7" s="2">
        <v>999000</v>
      </c>
      <c r="M7" s="2"/>
      <c r="N7" s="2"/>
      <c r="O7" s="2"/>
      <c r="P7" s="2"/>
      <c r="Q7" s="2"/>
      <c r="R7" s="2"/>
    </row>
    <row r="8" spans="1:18" x14ac:dyDescent="0.25">
      <c r="A8" s="2">
        <v>1980</v>
      </c>
      <c r="B8" s="2">
        <v>1314000</v>
      </c>
      <c r="C8" s="2"/>
      <c r="D8" s="2"/>
      <c r="E8" s="2"/>
      <c r="F8" s="2"/>
      <c r="G8" s="2"/>
      <c r="H8" s="2"/>
      <c r="I8" s="2"/>
      <c r="J8" s="2"/>
      <c r="K8" s="2"/>
      <c r="L8" s="2">
        <v>1007000</v>
      </c>
      <c r="M8" s="2"/>
      <c r="N8" s="2"/>
      <c r="O8" s="2"/>
      <c r="P8" s="2"/>
      <c r="Q8" s="2"/>
      <c r="R8" s="2"/>
    </row>
    <row r="9" spans="1:18" x14ac:dyDescent="0.25">
      <c r="A9" s="2">
        <v>1981</v>
      </c>
      <c r="B9" s="2">
        <v>1242000</v>
      </c>
      <c r="C9" s="2"/>
      <c r="D9" s="2"/>
      <c r="E9" s="2"/>
      <c r="F9" s="2"/>
      <c r="G9" s="2"/>
      <c r="H9" s="2"/>
      <c r="I9" s="2"/>
      <c r="J9" s="2"/>
      <c r="K9" s="2"/>
      <c r="L9" s="2">
        <v>939000</v>
      </c>
      <c r="M9" s="2"/>
      <c r="N9" s="2"/>
      <c r="O9" s="2"/>
      <c r="P9" s="2"/>
      <c r="Q9" s="2"/>
      <c r="R9" s="2"/>
    </row>
    <row r="10" spans="1:18" x14ac:dyDescent="0.25">
      <c r="A10" s="2">
        <v>1982</v>
      </c>
      <c r="B10" s="2">
        <v>1148000</v>
      </c>
      <c r="C10" s="2"/>
      <c r="D10" s="2"/>
      <c r="E10" s="2"/>
      <c r="F10" s="2"/>
      <c r="G10" s="2"/>
      <c r="H10" s="2"/>
      <c r="I10" s="2"/>
      <c r="J10" s="2"/>
      <c r="K10" s="2"/>
      <c r="L10" s="2">
        <v>849000</v>
      </c>
      <c r="M10" s="2"/>
      <c r="N10" s="2"/>
      <c r="O10" s="2"/>
      <c r="P10" s="2"/>
      <c r="Q10" s="2"/>
      <c r="R10" s="2"/>
    </row>
    <row r="11" spans="1:18" x14ac:dyDescent="0.25">
      <c r="A11" s="2">
        <v>1983</v>
      </c>
      <c r="B11" s="2">
        <v>1140000</v>
      </c>
      <c r="C11" s="2"/>
      <c r="D11" s="2"/>
      <c r="E11" s="2"/>
      <c r="F11" s="2"/>
      <c r="G11" s="2"/>
      <c r="H11" s="2"/>
      <c r="I11" s="2"/>
      <c r="J11" s="2"/>
      <c r="K11" s="2"/>
      <c r="L11" s="2">
        <v>929000</v>
      </c>
      <c r="M11" s="2"/>
      <c r="N11" s="2"/>
      <c r="O11" s="2"/>
      <c r="P11" s="2"/>
      <c r="Q11" s="2"/>
      <c r="R11" s="2"/>
    </row>
    <row r="12" spans="1:18" x14ac:dyDescent="0.25">
      <c r="A12" s="2">
        <v>1984</v>
      </c>
      <c r="B12" s="2">
        <v>1195000</v>
      </c>
      <c r="C12" s="2"/>
      <c r="D12" s="2"/>
      <c r="E12" s="2"/>
      <c r="F12" s="2"/>
      <c r="G12" s="2"/>
      <c r="H12" s="2"/>
      <c r="I12" s="2"/>
      <c r="J12" s="2"/>
      <c r="K12" s="2"/>
      <c r="L12" s="2">
        <v>944000</v>
      </c>
      <c r="M12" s="2"/>
      <c r="N12" s="2"/>
      <c r="O12" s="2"/>
      <c r="P12" s="2"/>
      <c r="Q12" s="2"/>
      <c r="R12" s="2"/>
    </row>
    <row r="13" spans="1:18" x14ac:dyDescent="0.25">
      <c r="A13" s="2">
        <v>1985</v>
      </c>
      <c r="B13" s="2">
        <v>1210000</v>
      </c>
      <c r="C13" s="2"/>
      <c r="D13" s="2"/>
      <c r="E13" s="2"/>
      <c r="F13" s="2"/>
      <c r="G13" s="2"/>
      <c r="H13" s="2"/>
      <c r="I13" s="2"/>
      <c r="J13" s="2"/>
      <c r="K13" s="2"/>
      <c r="L13" s="2">
        <v>1000000</v>
      </c>
      <c r="M13" s="2"/>
      <c r="N13" s="2"/>
      <c r="O13" s="2"/>
      <c r="P13" s="2"/>
      <c r="Q13" s="2"/>
      <c r="R13" s="2"/>
    </row>
    <row r="14" spans="1:18" x14ac:dyDescent="0.25">
      <c r="A14" s="2">
        <v>1986</v>
      </c>
      <c r="B14" s="2">
        <v>1185000</v>
      </c>
      <c r="C14" s="2"/>
      <c r="D14" s="2"/>
      <c r="E14" s="2"/>
      <c r="F14" s="2"/>
      <c r="G14" s="2"/>
      <c r="H14" s="2"/>
      <c r="I14" s="2"/>
      <c r="J14" s="2"/>
      <c r="K14" s="2"/>
      <c r="L14" s="2">
        <v>973000</v>
      </c>
      <c r="M14" s="2"/>
      <c r="N14" s="2"/>
      <c r="O14" s="2"/>
      <c r="P14" s="2"/>
      <c r="Q14" s="2"/>
      <c r="R14" s="2"/>
    </row>
    <row r="15" spans="1:18" x14ac:dyDescent="0.25">
      <c r="A15" s="2">
        <v>1987</v>
      </c>
      <c r="B15" s="2">
        <v>1212000</v>
      </c>
      <c r="C15" s="2"/>
      <c r="D15" s="2"/>
      <c r="E15" s="2"/>
      <c r="F15" s="2"/>
      <c r="G15" s="2"/>
      <c r="H15" s="2"/>
      <c r="I15" s="2"/>
      <c r="J15" s="2"/>
      <c r="K15" s="2"/>
      <c r="L15" s="2">
        <v>982000</v>
      </c>
      <c r="M15" s="2"/>
      <c r="N15" s="2"/>
      <c r="O15" s="2"/>
      <c r="P15" s="2"/>
      <c r="Q15" s="2"/>
      <c r="R15" s="2"/>
    </row>
    <row r="16" spans="1:18" x14ac:dyDescent="0.25">
      <c r="A16" s="2">
        <v>1988</v>
      </c>
      <c r="B16" s="2">
        <v>1217000</v>
      </c>
      <c r="C16" s="2"/>
      <c r="D16" s="2"/>
      <c r="E16" s="2"/>
      <c r="F16" s="2"/>
      <c r="G16" s="2"/>
      <c r="H16" s="2"/>
      <c r="I16" s="2"/>
      <c r="J16" s="2"/>
      <c r="K16" s="2"/>
      <c r="L16" s="2">
        <v>1005000</v>
      </c>
      <c r="M16" s="2"/>
      <c r="N16" s="2"/>
      <c r="O16" s="2"/>
      <c r="P16" s="2"/>
      <c r="Q16" s="2"/>
      <c r="R16" s="2"/>
    </row>
    <row r="17" spans="1:18" x14ac:dyDescent="0.25">
      <c r="A17" s="2">
        <v>1989</v>
      </c>
      <c r="B17" s="2">
        <v>1216000</v>
      </c>
      <c r="C17" s="2"/>
      <c r="D17" s="2"/>
      <c r="E17" s="2"/>
      <c r="F17" s="2"/>
      <c r="G17" s="2"/>
      <c r="H17" s="2"/>
      <c r="I17" s="2"/>
      <c r="J17" s="2"/>
      <c r="K17" s="2"/>
      <c r="L17" s="2">
        <v>987000</v>
      </c>
      <c r="M17" s="2"/>
      <c r="N17" s="2"/>
      <c r="O17" s="2"/>
      <c r="P17" s="2"/>
      <c r="Q17" s="2"/>
      <c r="R17" s="2"/>
    </row>
    <row r="18" spans="1:18" x14ac:dyDescent="0.25">
      <c r="A18" s="2">
        <v>1990</v>
      </c>
      <c r="B18" s="2">
        <v>1183000</v>
      </c>
      <c r="C18" s="2"/>
      <c r="D18" s="2"/>
      <c r="E18" s="2"/>
      <c r="F18" s="2"/>
      <c r="G18" s="2"/>
      <c r="H18" s="2"/>
      <c r="I18" s="2"/>
      <c r="J18" s="2"/>
      <c r="K18" s="2"/>
      <c r="L18" s="2">
        <v>937000</v>
      </c>
      <c r="M18" s="2"/>
      <c r="N18" s="2"/>
      <c r="O18" s="2"/>
      <c r="P18" s="2"/>
      <c r="Q18" s="2"/>
      <c r="R18" s="2"/>
    </row>
    <row r="19" spans="1:18" x14ac:dyDescent="0.25">
      <c r="A19" s="2">
        <v>1991</v>
      </c>
      <c r="B19" s="2">
        <v>1213000</v>
      </c>
      <c r="C19" s="2"/>
      <c r="D19" s="2"/>
      <c r="E19" s="2"/>
      <c r="F19" s="2"/>
      <c r="G19" s="2"/>
      <c r="H19" s="2"/>
      <c r="I19" s="2"/>
      <c r="J19" s="2"/>
      <c r="K19" s="2"/>
      <c r="L19" s="2">
        <v>992000</v>
      </c>
      <c r="M19" s="2"/>
      <c r="N19" s="2"/>
      <c r="O19" s="2"/>
      <c r="P19" s="2"/>
      <c r="Q19" s="2"/>
      <c r="R19" s="2"/>
    </row>
    <row r="20" spans="1:18" x14ac:dyDescent="0.25">
      <c r="A20" s="2">
        <v>1992</v>
      </c>
      <c r="B20" s="2">
        <v>1109000</v>
      </c>
      <c r="C20" s="2"/>
      <c r="D20" s="2"/>
      <c r="E20" s="2"/>
      <c r="F20" s="2"/>
      <c r="G20" s="2"/>
      <c r="H20" s="2"/>
      <c r="I20" s="2"/>
      <c r="J20" s="2"/>
      <c r="K20" s="2"/>
      <c r="L20" s="2">
        <v>888000</v>
      </c>
      <c r="M20" s="2"/>
      <c r="N20" s="2"/>
      <c r="O20" s="2"/>
      <c r="P20" s="2"/>
      <c r="Q20" s="2"/>
      <c r="R20" s="2"/>
    </row>
    <row r="21" spans="1:18" x14ac:dyDescent="0.25">
      <c r="A21" s="2">
        <v>1993</v>
      </c>
      <c r="B21" s="2">
        <v>1012000</v>
      </c>
      <c r="C21" s="2"/>
      <c r="D21" s="2"/>
      <c r="E21" s="2"/>
      <c r="F21" s="2"/>
      <c r="G21" s="2"/>
      <c r="H21" s="2"/>
      <c r="I21" s="2"/>
      <c r="J21" s="2"/>
      <c r="K21" s="2"/>
      <c r="L21" s="2">
        <v>810000</v>
      </c>
      <c r="M21" s="2"/>
      <c r="N21" s="2"/>
      <c r="O21" s="2"/>
      <c r="P21" s="2"/>
      <c r="Q21" s="2"/>
      <c r="R21" s="2"/>
    </row>
    <row r="22" spans="1:18" x14ac:dyDescent="0.25">
      <c r="A22" s="2">
        <v>1994</v>
      </c>
      <c r="B22" s="2">
        <v>981000</v>
      </c>
      <c r="C22" s="2"/>
      <c r="D22" s="2"/>
      <c r="E22" s="2"/>
      <c r="F22" s="2"/>
      <c r="G22" s="2"/>
      <c r="H22" s="2"/>
      <c r="I22" s="2"/>
      <c r="J22" s="2"/>
      <c r="K22" s="2"/>
      <c r="L22" s="2">
        <v>796000</v>
      </c>
      <c r="M22" s="2"/>
      <c r="N22" s="2"/>
      <c r="O22" s="2"/>
      <c r="P22" s="2"/>
      <c r="Q22" s="2"/>
      <c r="R22" s="2"/>
    </row>
    <row r="23" spans="1:18" x14ac:dyDescent="0.25">
      <c r="A23" s="2">
        <v>1995</v>
      </c>
      <c r="B23" s="2">
        <v>933000</v>
      </c>
      <c r="C23" s="2"/>
      <c r="D23" s="2"/>
      <c r="E23" s="2"/>
      <c r="F23" s="2"/>
      <c r="G23" s="2"/>
      <c r="H23" s="2"/>
      <c r="I23" s="2"/>
      <c r="J23" s="2"/>
      <c r="K23" s="2"/>
      <c r="L23" s="2">
        <v>774000</v>
      </c>
      <c r="M23" s="2"/>
      <c r="N23" s="2"/>
      <c r="O23" s="2"/>
      <c r="P23" s="2"/>
      <c r="Q23" s="2"/>
      <c r="R23" s="2"/>
    </row>
    <row r="24" spans="1:18" x14ac:dyDescent="0.25">
      <c r="A24" s="2">
        <v>1996</v>
      </c>
      <c r="B24" s="2">
        <v>876000</v>
      </c>
      <c r="C24" s="2"/>
      <c r="D24" s="2"/>
      <c r="E24" s="2"/>
      <c r="F24" s="2"/>
      <c r="G24" s="2"/>
      <c r="H24" s="2"/>
      <c r="I24" s="2"/>
      <c r="J24" s="2"/>
      <c r="K24" s="2"/>
      <c r="L24" s="2">
        <v>725000</v>
      </c>
      <c r="M24" s="2"/>
      <c r="N24" s="2"/>
      <c r="O24" s="2"/>
      <c r="P24" s="2"/>
      <c r="Q24" s="2"/>
      <c r="R24" s="2"/>
    </row>
    <row r="25" spans="1:18" x14ac:dyDescent="0.25">
      <c r="A25" s="2">
        <v>1997</v>
      </c>
      <c r="B25" s="2">
        <v>863000</v>
      </c>
      <c r="C25" s="2"/>
      <c r="D25" s="2"/>
      <c r="E25" s="2"/>
      <c r="F25" s="2"/>
      <c r="G25" s="2"/>
      <c r="H25" s="2"/>
      <c r="I25" s="2"/>
      <c r="J25" s="2"/>
      <c r="K25" s="2"/>
      <c r="L25" s="2">
        <v>728000</v>
      </c>
      <c r="M25" s="2"/>
      <c r="N25" s="2"/>
      <c r="O25" s="2"/>
      <c r="P25" s="2"/>
      <c r="Q25" s="2"/>
      <c r="R25" s="2"/>
    </row>
    <row r="26" spans="1:18" x14ac:dyDescent="0.25">
      <c r="A26" s="2">
        <v>1998</v>
      </c>
      <c r="B26" s="2">
        <v>747000</v>
      </c>
      <c r="C26" s="2"/>
      <c r="D26" s="2"/>
      <c r="E26" s="2"/>
      <c r="F26" s="2"/>
      <c r="G26" s="2"/>
      <c r="H26" s="2"/>
      <c r="I26" s="2"/>
      <c r="J26" s="2"/>
      <c r="K26" s="2"/>
      <c r="L26" s="2">
        <v>607000</v>
      </c>
      <c r="M26" s="2"/>
      <c r="N26" s="2"/>
      <c r="O26" s="2"/>
      <c r="P26" s="2"/>
      <c r="Q26" s="2"/>
      <c r="R26" s="2"/>
    </row>
    <row r="27" spans="1:18" x14ac:dyDescent="0.25">
      <c r="A27" s="2">
        <v>1999</v>
      </c>
      <c r="B27" s="2">
        <v>721000</v>
      </c>
      <c r="C27" s="2"/>
      <c r="D27" s="2"/>
      <c r="E27" s="2"/>
      <c r="F27" s="2"/>
      <c r="G27" s="2"/>
      <c r="H27" s="2"/>
      <c r="I27" s="2"/>
      <c r="J27" s="2"/>
      <c r="K27" s="2"/>
      <c r="L27" s="2">
        <v>588000</v>
      </c>
      <c r="M27" s="2"/>
      <c r="N27" s="2"/>
      <c r="O27" s="2"/>
      <c r="P27" s="2"/>
      <c r="Q27" s="2"/>
      <c r="R27" s="2"/>
    </row>
    <row r="28" spans="1:18" x14ac:dyDescent="0.25">
      <c r="A28" s="2">
        <v>2000</v>
      </c>
      <c r="B28" s="2">
        <v>722000</v>
      </c>
      <c r="C28" s="2"/>
      <c r="D28" s="2"/>
      <c r="E28" s="2"/>
      <c r="F28" s="2"/>
      <c r="G28" s="2"/>
      <c r="H28" s="2"/>
      <c r="I28" s="2"/>
      <c r="J28" s="2"/>
      <c r="K28" s="2"/>
      <c r="L28" s="2">
        <v>609000</v>
      </c>
      <c r="M28" s="2"/>
      <c r="N28" s="2"/>
      <c r="O28" s="2"/>
      <c r="P28" s="2"/>
      <c r="Q28" s="2"/>
      <c r="R28" s="2"/>
    </row>
    <row r="29" spans="1:18" x14ac:dyDescent="0.25">
      <c r="A29" s="2">
        <v>2001</v>
      </c>
      <c r="B29" s="2">
        <v>659000</v>
      </c>
      <c r="C29" s="2"/>
      <c r="D29" s="2"/>
      <c r="E29" s="2"/>
      <c r="F29" s="2"/>
      <c r="G29" s="2"/>
      <c r="H29" s="2"/>
      <c r="I29" s="2"/>
      <c r="J29" s="2"/>
      <c r="K29" s="2"/>
      <c r="L29" s="2">
        <v>554000</v>
      </c>
      <c r="M29" s="2"/>
      <c r="N29" s="2"/>
      <c r="O29" s="2"/>
      <c r="P29" s="2"/>
      <c r="Q29" s="2"/>
      <c r="R29" s="2"/>
    </row>
    <row r="30" spans="1:18" x14ac:dyDescent="0.25">
      <c r="A30" s="2">
        <v>2002</v>
      </c>
      <c r="B30" s="2">
        <v>625000</v>
      </c>
      <c r="C30" s="2"/>
      <c r="D30" s="2"/>
      <c r="E30" s="2"/>
      <c r="F30" s="2"/>
      <c r="G30" s="2"/>
      <c r="H30" s="2"/>
      <c r="I30" s="2"/>
      <c r="J30" s="2"/>
      <c r="K30" s="2"/>
      <c r="L30" s="2">
        <v>523000</v>
      </c>
      <c r="M30" s="2"/>
      <c r="N30" s="2"/>
      <c r="O30" s="2"/>
      <c r="P30" s="2"/>
      <c r="Q30" s="2"/>
      <c r="R30" s="2"/>
    </row>
    <row r="31" spans="1:18" x14ac:dyDescent="0.25">
      <c r="A31" s="2">
        <v>2003</v>
      </c>
      <c r="B31" s="2">
        <v>600000</v>
      </c>
      <c r="C31" s="2"/>
      <c r="D31" s="2"/>
      <c r="E31" s="2"/>
      <c r="F31" s="2">
        <v>0.17699999999999999</v>
      </c>
      <c r="G31" s="2"/>
      <c r="H31" s="2"/>
      <c r="I31" s="2"/>
      <c r="J31" s="2">
        <v>0.56999999999999995</v>
      </c>
      <c r="K31" s="2"/>
      <c r="L31" s="2">
        <v>486000</v>
      </c>
      <c r="M31" s="2"/>
      <c r="N31" s="2"/>
      <c r="O31" s="2"/>
      <c r="P31" s="2"/>
      <c r="Q31" s="2"/>
      <c r="R31" s="2"/>
    </row>
    <row r="32" spans="1:18" x14ac:dyDescent="0.25">
      <c r="A32" s="2">
        <v>2004</v>
      </c>
      <c r="B32" s="2">
        <v>598000</v>
      </c>
      <c r="C32" s="2"/>
      <c r="D32" s="2"/>
      <c r="E32" s="2"/>
      <c r="F32" s="2">
        <v>0.19900000000000001</v>
      </c>
      <c r="G32" s="2"/>
      <c r="H32" s="2"/>
      <c r="I32" s="2"/>
      <c r="J32" s="2"/>
      <c r="K32" s="2"/>
      <c r="L32" s="2">
        <v>507000</v>
      </c>
      <c r="M32" s="2"/>
      <c r="N32" s="2"/>
      <c r="O32" s="2"/>
      <c r="P32" s="2"/>
      <c r="Q32" s="2"/>
      <c r="R32" s="2"/>
    </row>
    <row r="33" spans="1:18" x14ac:dyDescent="0.25">
      <c r="A33" s="2">
        <v>2005</v>
      </c>
      <c r="B33" s="2">
        <v>547000</v>
      </c>
      <c r="C33" s="2"/>
      <c r="D33" s="2"/>
      <c r="E33" s="2"/>
      <c r="F33" s="2">
        <v>0.20799999999999999</v>
      </c>
      <c r="G33" s="2"/>
      <c r="H33" s="2"/>
      <c r="I33" s="2"/>
      <c r="J33" s="2"/>
      <c r="K33" s="2"/>
      <c r="L33" s="2">
        <v>486000</v>
      </c>
      <c r="M33" s="2"/>
      <c r="N33" s="2"/>
      <c r="O33" s="2"/>
      <c r="P33" s="2"/>
      <c r="Q33" s="2"/>
      <c r="R33" s="2"/>
    </row>
    <row r="34" spans="1:18" x14ac:dyDescent="0.25">
      <c r="A34" s="2">
        <v>2006</v>
      </c>
      <c r="B34" s="2">
        <v>470000</v>
      </c>
      <c r="C34" s="2"/>
      <c r="D34" s="2"/>
      <c r="E34" s="2"/>
      <c r="F34" s="2">
        <v>0.218</v>
      </c>
      <c r="G34" s="2"/>
      <c r="H34" s="2"/>
      <c r="I34" s="2"/>
      <c r="J34" s="2"/>
      <c r="K34" s="2"/>
      <c r="L34" s="2">
        <v>415000</v>
      </c>
      <c r="M34" s="2"/>
      <c r="N34" s="2"/>
      <c r="O34" s="2"/>
      <c r="P34" s="2"/>
      <c r="Q34" s="2"/>
      <c r="R34" s="2"/>
    </row>
    <row r="35" spans="1:18" x14ac:dyDescent="0.25">
      <c r="A35" s="2">
        <v>2007</v>
      </c>
      <c r="B35" s="2"/>
      <c r="C35" s="2"/>
      <c r="D35" s="2"/>
      <c r="E35" s="2"/>
      <c r="F35" s="2">
        <v>0.23599999999999999</v>
      </c>
      <c r="G35" s="2"/>
      <c r="H35" s="2"/>
      <c r="I35" s="2"/>
      <c r="J35" s="2"/>
      <c r="K35" s="2"/>
      <c r="L35" s="2"/>
      <c r="M35" s="2">
        <v>362000</v>
      </c>
      <c r="N35" s="2"/>
      <c r="O35" s="2">
        <v>1768</v>
      </c>
      <c r="P35" s="2"/>
      <c r="Q35" s="2"/>
      <c r="R35" s="2"/>
    </row>
    <row r="36" spans="1:18" x14ac:dyDescent="0.25">
      <c r="A36" s="2">
        <v>2008</v>
      </c>
      <c r="B36" s="2">
        <v>375000</v>
      </c>
      <c r="C36" s="2">
        <v>600000</v>
      </c>
      <c r="D36" s="2">
        <v>1.6</v>
      </c>
      <c r="E36" s="2">
        <v>59000</v>
      </c>
      <c r="F36" s="2"/>
      <c r="G36" s="2">
        <v>64000</v>
      </c>
      <c r="H36" s="2">
        <v>78000</v>
      </c>
      <c r="I36" s="2">
        <v>320000</v>
      </c>
      <c r="J36" s="2"/>
      <c r="K36" s="2">
        <v>7.5</v>
      </c>
      <c r="L36" s="2">
        <v>336000</v>
      </c>
      <c r="M36" s="2">
        <v>345000</v>
      </c>
      <c r="N36" s="2">
        <v>62.5</v>
      </c>
      <c r="O36" s="2">
        <v>1747</v>
      </c>
      <c r="P36" s="2">
        <v>213</v>
      </c>
      <c r="Q36" s="2">
        <v>39000</v>
      </c>
      <c r="R36" s="2"/>
    </row>
    <row r="37" spans="1:18" x14ac:dyDescent="0.25">
      <c r="A37" s="2">
        <v>2009</v>
      </c>
      <c r="B37" s="2">
        <v>381000</v>
      </c>
      <c r="C37" s="2">
        <v>724000</v>
      </c>
      <c r="D37" s="2">
        <v>1.9</v>
      </c>
      <c r="E37" s="2">
        <v>44000</v>
      </c>
      <c r="F37" s="2"/>
      <c r="G37" s="2">
        <v>73000</v>
      </c>
      <c r="H37" s="2">
        <v>58000</v>
      </c>
      <c r="I37" s="2">
        <v>226000</v>
      </c>
      <c r="J37" s="2"/>
      <c r="K37" s="2">
        <v>3</v>
      </c>
      <c r="L37" s="2">
        <v>321000</v>
      </c>
      <c r="M37" s="2">
        <v>332000</v>
      </c>
      <c r="N37" s="2">
        <v>54</v>
      </c>
      <c r="O37" s="2">
        <v>1767</v>
      </c>
      <c r="P37" s="2">
        <v>210</v>
      </c>
      <c r="Q37" s="2">
        <v>60000</v>
      </c>
      <c r="R37" s="2"/>
    </row>
    <row r="38" spans="1:18" x14ac:dyDescent="0.25">
      <c r="A38" s="2">
        <v>2010</v>
      </c>
      <c r="B38" s="2">
        <v>366000</v>
      </c>
      <c r="C38" s="2">
        <v>549000</v>
      </c>
      <c r="D38" s="2">
        <v>1.5</v>
      </c>
      <c r="E38" s="2">
        <v>74000</v>
      </c>
      <c r="F38" s="2"/>
      <c r="G38" s="2">
        <v>135000</v>
      </c>
      <c r="H38" s="2">
        <v>117000</v>
      </c>
      <c r="I38" s="2">
        <v>374000</v>
      </c>
      <c r="J38" s="2"/>
      <c r="K38" s="2">
        <v>9</v>
      </c>
      <c r="L38" s="2">
        <v>338000</v>
      </c>
      <c r="M38" s="2">
        <v>328000</v>
      </c>
      <c r="N38" s="2">
        <v>48.5</v>
      </c>
      <c r="O38" s="2">
        <v>1796</v>
      </c>
      <c r="P38" s="2">
        <v>212</v>
      </c>
      <c r="Q38" s="2">
        <v>28000</v>
      </c>
      <c r="R38" s="2"/>
    </row>
    <row r="39" spans="1:18" x14ac:dyDescent="0.25">
      <c r="A39" s="2">
        <v>2011</v>
      </c>
      <c r="B39" s="2" t="s">
        <v>90</v>
      </c>
      <c r="C39" s="2" t="s">
        <v>90</v>
      </c>
      <c r="D39" s="2" t="s">
        <v>90</v>
      </c>
      <c r="E39" s="2"/>
      <c r="F39" s="2"/>
      <c r="G39" s="2"/>
      <c r="H39" s="2"/>
      <c r="I39" s="2"/>
      <c r="J39" s="2"/>
      <c r="K39" s="2"/>
      <c r="L39" s="2" t="s">
        <v>90</v>
      </c>
      <c r="M39" s="2" t="s">
        <v>90</v>
      </c>
      <c r="N39" s="2"/>
      <c r="O39" s="2"/>
      <c r="P39" s="2" t="s">
        <v>90</v>
      </c>
      <c r="Q39" s="2" t="s">
        <v>90</v>
      </c>
      <c r="R39" s="2" t="s">
        <v>90</v>
      </c>
    </row>
  </sheetData>
  <pageMargins left="0.75" right="0.75" top="1" bottom="1"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17</v>
      </c>
      <c r="B1" s="1" t="s">
        <v>91</v>
      </c>
    </row>
    <row r="2" spans="1:2" x14ac:dyDescent="0.25">
      <c r="A2" s="2">
        <v>1970</v>
      </c>
      <c r="B2" s="2">
        <v>4</v>
      </c>
    </row>
    <row r="3" spans="1:2" x14ac:dyDescent="0.25">
      <c r="A3" s="2">
        <v>1971</v>
      </c>
      <c r="B3" s="2">
        <v>4</v>
      </c>
    </row>
    <row r="4" spans="1:2" x14ac:dyDescent="0.25">
      <c r="A4" s="2">
        <v>1972</v>
      </c>
      <c r="B4" s="2">
        <v>4</v>
      </c>
    </row>
    <row r="5" spans="1:2" x14ac:dyDescent="0.25">
      <c r="A5" s="2">
        <v>1973</v>
      </c>
      <c r="B5" s="2">
        <v>5</v>
      </c>
    </row>
    <row r="6" spans="1:2" x14ac:dyDescent="0.25">
      <c r="A6" s="2">
        <v>1974</v>
      </c>
      <c r="B6" s="2">
        <v>5</v>
      </c>
    </row>
    <row r="7" spans="1:2" x14ac:dyDescent="0.25">
      <c r="A7" s="2">
        <v>1975</v>
      </c>
      <c r="B7" s="2">
        <v>5</v>
      </c>
    </row>
    <row r="8" spans="1:2" x14ac:dyDescent="0.25">
      <c r="A8" s="2">
        <v>1976</v>
      </c>
      <c r="B8" s="2">
        <v>5</v>
      </c>
    </row>
    <row r="9" spans="1:2" x14ac:dyDescent="0.25">
      <c r="A9" s="2">
        <v>1977</v>
      </c>
      <c r="B9" s="2">
        <v>5</v>
      </c>
    </row>
    <row r="10" spans="1:2" x14ac:dyDescent="0.25">
      <c r="A10" s="2">
        <v>1978</v>
      </c>
      <c r="B10" s="2">
        <v>5</v>
      </c>
    </row>
    <row r="11" spans="1:2" x14ac:dyDescent="0.25">
      <c r="A11" s="2">
        <v>1979</v>
      </c>
      <c r="B11" s="2">
        <v>5</v>
      </c>
    </row>
    <row r="12" spans="1:2" x14ac:dyDescent="0.25">
      <c r="A12" s="2">
        <v>1980</v>
      </c>
      <c r="B12" s="2">
        <v>5</v>
      </c>
    </row>
    <row r="13" spans="1:2" x14ac:dyDescent="0.25">
      <c r="A13" s="2">
        <v>1981</v>
      </c>
      <c r="B13" s="2">
        <v>5</v>
      </c>
    </row>
    <row r="14" spans="1:2" x14ac:dyDescent="0.25">
      <c r="A14" s="2">
        <v>1982</v>
      </c>
      <c r="B14" s="2">
        <v>5</v>
      </c>
    </row>
    <row r="15" spans="1:2" x14ac:dyDescent="0.25">
      <c r="A15" s="2">
        <v>1983</v>
      </c>
      <c r="B15" s="2">
        <v>5</v>
      </c>
    </row>
    <row r="16" spans="1:2" x14ac:dyDescent="0.25">
      <c r="A16" s="2">
        <v>1984</v>
      </c>
      <c r="B16" s="2">
        <v>5</v>
      </c>
    </row>
    <row r="17" spans="1:2" x14ac:dyDescent="0.25">
      <c r="A17" s="2">
        <v>1985</v>
      </c>
      <c r="B17" s="2">
        <v>5</v>
      </c>
    </row>
    <row r="18" spans="1:2" x14ac:dyDescent="0.25">
      <c r="A18" s="2">
        <v>1986</v>
      </c>
      <c r="B18" s="2">
        <v>5</v>
      </c>
    </row>
    <row r="19" spans="1:2" x14ac:dyDescent="0.25">
      <c r="A19" s="2">
        <v>1987</v>
      </c>
      <c r="B19" s="2">
        <v>4</v>
      </c>
    </row>
    <row r="20" spans="1:2" x14ac:dyDescent="0.25">
      <c r="A20" s="2">
        <v>1988</v>
      </c>
      <c r="B20" s="2">
        <v>4</v>
      </c>
    </row>
    <row r="21" spans="1:2" x14ac:dyDescent="0.25">
      <c r="A21" s="2">
        <v>1989</v>
      </c>
      <c r="B21" s="2">
        <v>4</v>
      </c>
    </row>
    <row r="22" spans="1:2" x14ac:dyDescent="0.25">
      <c r="A22" s="2">
        <v>1990</v>
      </c>
      <c r="B22" s="2">
        <v>3</v>
      </c>
    </row>
    <row r="23" spans="1:2" x14ac:dyDescent="0.25">
      <c r="A23" s="2">
        <v>1991</v>
      </c>
      <c r="B23" s="2">
        <v>3</v>
      </c>
    </row>
    <row r="24" spans="1:2" x14ac:dyDescent="0.25">
      <c r="A24" s="2">
        <v>1992</v>
      </c>
      <c r="B24" s="2">
        <v>3</v>
      </c>
    </row>
    <row r="25" spans="1:2" x14ac:dyDescent="0.25">
      <c r="A25" s="2">
        <v>1993</v>
      </c>
      <c r="B25" s="2">
        <v>3</v>
      </c>
    </row>
    <row r="26" spans="1:2" x14ac:dyDescent="0.25">
      <c r="A26" s="2">
        <v>1994</v>
      </c>
      <c r="B26" s="2">
        <v>3</v>
      </c>
    </row>
    <row r="27" spans="1:2" x14ac:dyDescent="0.25">
      <c r="A27" s="2">
        <v>1995</v>
      </c>
      <c r="B27" s="2">
        <v>3</v>
      </c>
    </row>
    <row r="28" spans="1:2" x14ac:dyDescent="0.25">
      <c r="A28" s="2">
        <v>1996</v>
      </c>
      <c r="B28" s="2">
        <v>3</v>
      </c>
    </row>
    <row r="29" spans="1:2" x14ac:dyDescent="0.25">
      <c r="A29" s="2">
        <v>1997</v>
      </c>
      <c r="B29" s="2">
        <v>3</v>
      </c>
    </row>
    <row r="30" spans="1:2" x14ac:dyDescent="0.25">
      <c r="A30" s="2">
        <v>1998</v>
      </c>
      <c r="B30" s="2">
        <v>3</v>
      </c>
    </row>
    <row r="31" spans="1:2" x14ac:dyDescent="0.25">
      <c r="A31" s="2">
        <v>1999</v>
      </c>
      <c r="B31" s="2">
        <v>3</v>
      </c>
    </row>
    <row r="32" spans="1:2" x14ac:dyDescent="0.25">
      <c r="A32" s="2">
        <v>2000</v>
      </c>
      <c r="B32" s="2">
        <v>3</v>
      </c>
    </row>
    <row r="33" spans="1:2" x14ac:dyDescent="0.25">
      <c r="A33" s="2">
        <v>2001</v>
      </c>
      <c r="B33" s="2">
        <v>3</v>
      </c>
    </row>
    <row r="34" spans="1:2" x14ac:dyDescent="0.25">
      <c r="A34" s="2">
        <v>2002</v>
      </c>
      <c r="B34" s="2">
        <v>3</v>
      </c>
    </row>
    <row r="35" spans="1:2" x14ac:dyDescent="0.25">
      <c r="A35" s="2">
        <v>2003</v>
      </c>
      <c r="B35" s="2">
        <v>3</v>
      </c>
    </row>
    <row r="36" spans="1:2" x14ac:dyDescent="0.25">
      <c r="A36" s="2">
        <v>2004</v>
      </c>
      <c r="B36" s="2">
        <v>2</v>
      </c>
    </row>
    <row r="37" spans="1:2" x14ac:dyDescent="0.25">
      <c r="A37" s="2">
        <v>2005</v>
      </c>
      <c r="B37" s="2">
        <v>3</v>
      </c>
    </row>
    <row r="38" spans="1:2" x14ac:dyDescent="0.25">
      <c r="A38" s="2">
        <v>2006</v>
      </c>
      <c r="B38" s="2">
        <v>3</v>
      </c>
    </row>
    <row r="39" spans="1:2" x14ac:dyDescent="0.25">
      <c r="A39" s="2">
        <v>2007</v>
      </c>
      <c r="B39" s="2">
        <v>3</v>
      </c>
    </row>
    <row r="40" spans="1:2" x14ac:dyDescent="0.25">
      <c r="A40" s="2">
        <v>2008</v>
      </c>
      <c r="B40" s="2">
        <v>7</v>
      </c>
    </row>
    <row r="41" spans="1:2" x14ac:dyDescent="0.25">
      <c r="A41" s="2">
        <v>2009</v>
      </c>
      <c r="B41" s="2">
        <v>7</v>
      </c>
    </row>
    <row r="42" spans="1:2" x14ac:dyDescent="0.25">
      <c r="A42" s="2">
        <v>2010</v>
      </c>
      <c r="B42" s="2">
        <v>6</v>
      </c>
    </row>
    <row r="43" spans="1:2" x14ac:dyDescent="0.25">
      <c r="A43" s="2">
        <v>2011</v>
      </c>
      <c r="B43" s="2">
        <v>6</v>
      </c>
    </row>
    <row r="44" spans="1:2" x14ac:dyDescent="0.25">
      <c r="A44" s="2">
        <v>2012</v>
      </c>
      <c r="B44" s="2">
        <v>6</v>
      </c>
    </row>
    <row r="45" spans="1:2" x14ac:dyDescent="0.25">
      <c r="A45" s="2">
        <v>2013</v>
      </c>
      <c r="B45" s="2">
        <v>6</v>
      </c>
    </row>
    <row r="46" spans="1:2" x14ac:dyDescent="0.25">
      <c r="A46" s="2">
        <v>2014</v>
      </c>
      <c r="B46" s="2">
        <v>6</v>
      </c>
    </row>
    <row r="47" spans="1:2" x14ac:dyDescent="0.25">
      <c r="A47" s="2">
        <v>2015</v>
      </c>
      <c r="B47" s="2">
        <v>6</v>
      </c>
    </row>
    <row r="48" spans="1:2" x14ac:dyDescent="0.25">
      <c r="A48" s="2">
        <v>2016</v>
      </c>
      <c r="B48" s="2">
        <v>6</v>
      </c>
    </row>
    <row r="49" spans="1:2" x14ac:dyDescent="0.25">
      <c r="A49" s="2">
        <v>2017</v>
      </c>
      <c r="B49" s="2">
        <v>6</v>
      </c>
    </row>
    <row r="50" spans="1:2" x14ac:dyDescent="0.25">
      <c r="A50" s="2">
        <v>2018</v>
      </c>
      <c r="B50" s="2">
        <v>6</v>
      </c>
    </row>
    <row r="51" spans="1:2" x14ac:dyDescent="0.25">
      <c r="A51" s="2">
        <v>2019</v>
      </c>
      <c r="B51" s="2">
        <v>6</v>
      </c>
    </row>
    <row r="52" spans="1:2" x14ac:dyDescent="0.25">
      <c r="A52" s="2">
        <v>2020</v>
      </c>
      <c r="B52" s="2">
        <v>6</v>
      </c>
    </row>
    <row r="53" spans="1:2" x14ac:dyDescent="0.25">
      <c r="A53" s="2">
        <v>2021</v>
      </c>
      <c r="B53" s="2">
        <v>6</v>
      </c>
    </row>
    <row r="54" spans="1:2" x14ac:dyDescent="0.25">
      <c r="A54" s="2">
        <v>2022</v>
      </c>
      <c r="B54" s="2">
        <v>6</v>
      </c>
    </row>
    <row r="55" spans="1:2" x14ac:dyDescent="0.25">
      <c r="A55" s="2">
        <v>2023</v>
      </c>
      <c r="B55" s="2">
        <v>6</v>
      </c>
    </row>
    <row r="56" spans="1:2" x14ac:dyDescent="0.25">
      <c r="A56" s="2">
        <v>2024</v>
      </c>
      <c r="B56" s="2">
        <v>6</v>
      </c>
    </row>
  </sheetData>
  <pageMargins left="0.75" right="0.75" top="1" bottom="1" header="0.511811023622047" footer="0.511811023622047"/>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9"/>
  <sheetViews>
    <sheetView zoomScaleNormal="100" workbookViewId="0">
      <pane ySplit="1" topLeftCell="A14" activePane="bottomLeft" state="frozen"/>
      <selection pane="bottomLeft"/>
    </sheetView>
  </sheetViews>
  <sheetFormatPr defaultColWidth="8.7109375" defaultRowHeight="15" x14ac:dyDescent="0.25"/>
  <cols>
    <col min="1" max="1" width="8" customWidth="1"/>
    <col min="2" max="2" width="34" customWidth="1"/>
    <col min="3" max="3" width="37" customWidth="1"/>
    <col min="4" max="4" width="47" customWidth="1"/>
    <col min="5" max="5" width="44" customWidth="1"/>
  </cols>
  <sheetData>
    <row r="1" spans="1:5" ht="25.5" x14ac:dyDescent="0.25">
      <c r="A1" s="1" t="s">
        <v>17</v>
      </c>
      <c r="B1" s="1" t="s">
        <v>92</v>
      </c>
      <c r="C1" s="1" t="s">
        <v>93</v>
      </c>
      <c r="D1" s="1" t="s">
        <v>94</v>
      </c>
      <c r="E1" s="1" t="s">
        <v>95</v>
      </c>
    </row>
    <row r="2" spans="1:5" x14ac:dyDescent="0.25">
      <c r="A2" s="2">
        <v>1974</v>
      </c>
      <c r="B2" s="2"/>
      <c r="C2" s="2">
        <v>207000000</v>
      </c>
      <c r="D2" s="2"/>
      <c r="E2" s="2"/>
    </row>
    <row r="3" spans="1:5" x14ac:dyDescent="0.25">
      <c r="A3" s="2">
        <v>1975</v>
      </c>
      <c r="B3" s="2"/>
      <c r="C3" s="2">
        <v>209000000</v>
      </c>
      <c r="D3" s="2"/>
      <c r="E3" s="2"/>
    </row>
    <row r="4" spans="1:5" x14ac:dyDescent="0.25">
      <c r="A4" s="2">
        <v>1976</v>
      </c>
      <c r="B4" s="2"/>
      <c r="C4" s="2">
        <v>218000000</v>
      </c>
      <c r="D4" s="2"/>
      <c r="E4" s="2"/>
    </row>
    <row r="5" spans="1:5" x14ac:dyDescent="0.25">
      <c r="A5" s="2">
        <v>1977</v>
      </c>
      <c r="B5" s="2"/>
      <c r="C5" s="2">
        <v>218000000</v>
      </c>
      <c r="D5" s="2"/>
      <c r="E5" s="2"/>
    </row>
    <row r="6" spans="1:5" x14ac:dyDescent="0.25">
      <c r="A6" s="2">
        <v>1978</v>
      </c>
      <c r="B6" s="2"/>
      <c r="C6" s="2">
        <v>218000000</v>
      </c>
      <c r="D6" s="2"/>
      <c r="E6" s="2"/>
    </row>
    <row r="7" spans="1:5" x14ac:dyDescent="0.25">
      <c r="A7" s="2">
        <v>1979</v>
      </c>
      <c r="B7" s="2"/>
      <c r="C7" s="2">
        <v>229000000</v>
      </c>
      <c r="D7" s="2"/>
      <c r="E7" s="2"/>
    </row>
    <row r="8" spans="1:5" x14ac:dyDescent="0.25">
      <c r="A8" s="2">
        <v>1980</v>
      </c>
      <c r="B8" s="2"/>
      <c r="C8" s="2">
        <v>220500000</v>
      </c>
      <c r="D8" s="2"/>
      <c r="E8" s="2"/>
    </row>
    <row r="9" spans="1:5" x14ac:dyDescent="0.25">
      <c r="A9" s="2">
        <v>1981</v>
      </c>
      <c r="B9" s="2"/>
      <c r="C9" s="2">
        <v>221300000</v>
      </c>
      <c r="D9" s="2"/>
      <c r="E9" s="2"/>
    </row>
    <row r="10" spans="1:5" x14ac:dyDescent="0.25">
      <c r="A10" s="2">
        <v>1982</v>
      </c>
      <c r="B10" s="2"/>
      <c r="C10" s="2">
        <v>202200000</v>
      </c>
      <c r="D10" s="2"/>
      <c r="E10" s="2"/>
    </row>
    <row r="11" spans="1:5" x14ac:dyDescent="0.25">
      <c r="A11" s="2">
        <v>1983</v>
      </c>
      <c r="B11" s="2"/>
      <c r="C11" s="2">
        <v>197300000</v>
      </c>
      <c r="D11" s="2"/>
      <c r="E11" s="2"/>
    </row>
    <row r="12" spans="1:5" x14ac:dyDescent="0.25">
      <c r="A12" s="2">
        <v>1984</v>
      </c>
      <c r="B12" s="2"/>
      <c r="C12" s="2">
        <v>209700000</v>
      </c>
      <c r="D12" s="2"/>
      <c r="E12" s="2"/>
    </row>
    <row r="13" spans="1:5" x14ac:dyDescent="0.25">
      <c r="A13" s="2">
        <v>1985</v>
      </c>
      <c r="B13" s="2"/>
      <c r="C13" s="2">
        <v>220500000</v>
      </c>
      <c r="D13" s="2"/>
      <c r="E13" s="2"/>
    </row>
    <row r="14" spans="1:5" x14ac:dyDescent="0.25">
      <c r="A14" s="2">
        <v>1986</v>
      </c>
      <c r="B14" s="2"/>
      <c r="C14" s="2">
        <v>227000000</v>
      </c>
      <c r="D14" s="2"/>
      <c r="E14" s="2"/>
    </row>
    <row r="15" spans="1:5" x14ac:dyDescent="0.25">
      <c r="A15" s="2">
        <v>1987</v>
      </c>
      <c r="B15" s="2"/>
      <c r="C15" s="2">
        <v>223300000</v>
      </c>
      <c r="D15" s="2"/>
      <c r="E15" s="2"/>
    </row>
    <row r="16" spans="1:5" x14ac:dyDescent="0.25">
      <c r="A16" s="2">
        <v>1988</v>
      </c>
      <c r="B16" s="2"/>
      <c r="C16" s="2">
        <v>224400000</v>
      </c>
      <c r="D16" s="2"/>
      <c r="E16" s="2"/>
    </row>
    <row r="17" spans="1:5" x14ac:dyDescent="0.25">
      <c r="A17" s="2">
        <v>1989</v>
      </c>
      <c r="B17" s="2"/>
      <c r="C17" s="2">
        <v>226600000</v>
      </c>
      <c r="D17" s="2"/>
      <c r="E17" s="2"/>
    </row>
    <row r="18" spans="1:5" x14ac:dyDescent="0.25">
      <c r="A18" s="2">
        <v>1990</v>
      </c>
      <c r="B18" s="2"/>
      <c r="C18" s="2">
        <v>227500000</v>
      </c>
      <c r="D18" s="2"/>
      <c r="E18" s="2"/>
    </row>
    <row r="19" spans="1:5" x14ac:dyDescent="0.25">
      <c r="A19" s="2">
        <v>1991</v>
      </c>
      <c r="B19" s="2"/>
      <c r="C19" s="2">
        <v>224500000</v>
      </c>
      <c r="D19" s="2"/>
      <c r="E19" s="2"/>
    </row>
    <row r="20" spans="1:5" x14ac:dyDescent="0.25">
      <c r="A20" s="2">
        <v>1992</v>
      </c>
      <c r="B20" s="2"/>
      <c r="C20" s="2">
        <v>222400000</v>
      </c>
      <c r="D20" s="2"/>
      <c r="E20" s="2"/>
    </row>
    <row r="21" spans="1:5" x14ac:dyDescent="0.25">
      <c r="A21" s="2">
        <v>1993</v>
      </c>
      <c r="B21" s="2"/>
      <c r="C21" s="2">
        <v>210600000</v>
      </c>
      <c r="D21" s="2"/>
      <c r="E21" s="2"/>
    </row>
    <row r="22" spans="1:5" x14ac:dyDescent="0.25">
      <c r="A22" s="2">
        <v>1994</v>
      </c>
      <c r="B22" s="2"/>
      <c r="C22" s="2">
        <v>195000000</v>
      </c>
      <c r="D22" s="2"/>
      <c r="E22" s="2"/>
    </row>
    <row r="23" spans="1:5" x14ac:dyDescent="0.25">
      <c r="A23" s="2">
        <v>1995</v>
      </c>
      <c r="B23" s="2"/>
      <c r="C23" s="2">
        <v>186000000</v>
      </c>
      <c r="D23" s="2"/>
      <c r="E23" s="2"/>
    </row>
    <row r="24" spans="1:5" x14ac:dyDescent="0.25">
      <c r="A24" s="2">
        <v>1996</v>
      </c>
      <c r="B24" s="2"/>
      <c r="C24" s="2">
        <v>180100000</v>
      </c>
      <c r="D24" s="2"/>
      <c r="E24" s="2"/>
    </row>
    <row r="25" spans="1:5" x14ac:dyDescent="0.25">
      <c r="A25" s="2">
        <v>1997</v>
      </c>
      <c r="B25" s="2"/>
      <c r="C25" s="2">
        <v>172000000</v>
      </c>
      <c r="D25" s="2"/>
      <c r="E25" s="2"/>
    </row>
    <row r="26" spans="1:5" x14ac:dyDescent="0.25">
      <c r="A26" s="2">
        <v>1998</v>
      </c>
      <c r="B26" s="2"/>
      <c r="C26" s="2">
        <v>156000000</v>
      </c>
      <c r="D26" s="2"/>
      <c r="E26" s="2"/>
    </row>
    <row r="27" spans="1:5" x14ac:dyDescent="0.25">
      <c r="A27" s="2">
        <v>1999</v>
      </c>
      <c r="B27" s="2"/>
      <c r="C27" s="2">
        <v>149000000</v>
      </c>
      <c r="D27" s="2"/>
      <c r="E27" s="2"/>
    </row>
    <row r="28" spans="1:5" x14ac:dyDescent="0.25">
      <c r="A28" s="2">
        <v>2000</v>
      </c>
      <c r="B28" s="2"/>
      <c r="C28" s="2">
        <v>142900000</v>
      </c>
      <c r="D28" s="2"/>
      <c r="E28" s="2"/>
    </row>
    <row r="29" spans="1:5" x14ac:dyDescent="0.25">
      <c r="A29" s="2">
        <v>2001</v>
      </c>
      <c r="B29" s="2"/>
      <c r="C29" s="2">
        <v>129400000</v>
      </c>
      <c r="D29" s="2"/>
      <c r="E29" s="2"/>
    </row>
    <row r="30" spans="1:5" x14ac:dyDescent="0.25">
      <c r="A30" s="2">
        <v>2002</v>
      </c>
      <c r="B30" s="2"/>
      <c r="C30" s="2">
        <v>117500000</v>
      </c>
      <c r="D30" s="2"/>
      <c r="E30" s="2"/>
    </row>
    <row r="31" spans="1:5" x14ac:dyDescent="0.25">
      <c r="A31" s="2">
        <v>2003</v>
      </c>
      <c r="B31" s="2"/>
      <c r="C31" s="2">
        <v>117200000</v>
      </c>
      <c r="D31" s="2"/>
      <c r="E31" s="2"/>
    </row>
    <row r="32" spans="1:5" x14ac:dyDescent="0.25">
      <c r="A32" s="2">
        <v>2004</v>
      </c>
      <c r="B32" s="2"/>
      <c r="C32" s="2">
        <v>118500000</v>
      </c>
      <c r="D32" s="2"/>
      <c r="E32" s="2"/>
    </row>
    <row r="33" spans="1:5" x14ac:dyDescent="0.25">
      <c r="A33" s="2">
        <v>2005</v>
      </c>
      <c r="B33" s="2"/>
      <c r="C33" s="2">
        <v>114500000</v>
      </c>
      <c r="D33" s="2"/>
      <c r="E33" s="2"/>
    </row>
    <row r="34" spans="1:5" x14ac:dyDescent="0.25">
      <c r="A34" s="2">
        <v>2006</v>
      </c>
      <c r="B34" s="2"/>
      <c r="C34" s="2">
        <v>98300000</v>
      </c>
      <c r="D34" s="2"/>
      <c r="E34" s="2"/>
    </row>
    <row r="35" spans="1:5" x14ac:dyDescent="0.25">
      <c r="A35" s="2">
        <v>2007</v>
      </c>
      <c r="B35" s="2"/>
      <c r="C35" s="2">
        <v>6000000</v>
      </c>
      <c r="D35" s="2"/>
      <c r="E35" s="2">
        <v>6000000</v>
      </c>
    </row>
    <row r="36" spans="1:5" x14ac:dyDescent="0.25">
      <c r="A36" s="2">
        <v>2008</v>
      </c>
      <c r="B36" s="2">
        <v>8678000</v>
      </c>
      <c r="C36" s="2">
        <v>73300000</v>
      </c>
      <c r="D36" s="2"/>
      <c r="E36" s="2">
        <v>73000000</v>
      </c>
    </row>
    <row r="37" spans="1:5" x14ac:dyDescent="0.25">
      <c r="A37" s="2">
        <v>2009</v>
      </c>
      <c r="B37" s="2">
        <v>8759000</v>
      </c>
      <c r="C37" s="2">
        <v>69500000</v>
      </c>
      <c r="D37" s="2"/>
      <c r="E37" s="2">
        <v>70000000</v>
      </c>
    </row>
    <row r="38" spans="1:5" x14ac:dyDescent="0.25">
      <c r="A38" s="2">
        <v>2010</v>
      </c>
      <c r="B38" s="2">
        <v>8128000</v>
      </c>
      <c r="C38" s="2">
        <v>69500000</v>
      </c>
      <c r="D38" s="2" t="s">
        <v>90</v>
      </c>
      <c r="E38" s="2">
        <v>70000000</v>
      </c>
    </row>
    <row r="39" spans="1:5" x14ac:dyDescent="0.25">
      <c r="A39" s="2">
        <v>2011</v>
      </c>
      <c r="B39" s="2" t="s">
        <v>90</v>
      </c>
      <c r="C39" s="2" t="s">
        <v>90</v>
      </c>
      <c r="D39" s="2" t="s">
        <v>90</v>
      </c>
      <c r="E39" s="2" t="s">
        <v>90</v>
      </c>
    </row>
  </sheetData>
  <pageMargins left="0.75" right="0.75" top="1" bottom="1" header="0.511811023622047" footer="0.511811023622047"/>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8"/>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3" customWidth="1"/>
    <col min="3" max="3" width="50" customWidth="1"/>
  </cols>
  <sheetData>
    <row r="1" spans="1:3" ht="25.5" x14ac:dyDescent="0.25">
      <c r="A1" s="1" t="s">
        <v>17</v>
      </c>
      <c r="B1" s="1" t="s">
        <v>96</v>
      </c>
      <c r="C1" s="1" t="s">
        <v>97</v>
      </c>
    </row>
    <row r="2" spans="1:3" x14ac:dyDescent="0.25">
      <c r="A2" s="2">
        <v>2008</v>
      </c>
      <c r="B2" s="2">
        <v>7600</v>
      </c>
      <c r="C2" s="2" t="s">
        <v>19</v>
      </c>
    </row>
    <row r="3" spans="1:3" x14ac:dyDescent="0.25">
      <c r="A3" s="2">
        <v>2009</v>
      </c>
      <c r="B3" s="2">
        <v>8400</v>
      </c>
      <c r="C3" s="2" t="s">
        <v>19</v>
      </c>
    </row>
    <row r="4" spans="1:3" x14ac:dyDescent="0.25">
      <c r="A4" s="2">
        <v>2010</v>
      </c>
      <c r="B4" s="2">
        <v>9500</v>
      </c>
      <c r="C4" s="2">
        <v>16</v>
      </c>
    </row>
    <row r="5" spans="1:3" x14ac:dyDescent="0.25">
      <c r="A5" s="2">
        <v>2011</v>
      </c>
      <c r="B5" s="2">
        <v>9000</v>
      </c>
      <c r="C5" s="2">
        <v>11</v>
      </c>
    </row>
    <row r="6" spans="1:3" x14ac:dyDescent="0.25">
      <c r="A6" s="2">
        <v>2012</v>
      </c>
      <c r="B6" s="2">
        <v>9000</v>
      </c>
      <c r="C6" s="2">
        <v>73</v>
      </c>
    </row>
    <row r="7" spans="1:3" x14ac:dyDescent="0.25">
      <c r="A7" s="2">
        <v>2013</v>
      </c>
      <c r="B7" s="2">
        <v>11000</v>
      </c>
      <c r="C7" s="2">
        <v>54</v>
      </c>
    </row>
    <row r="8" spans="1:3" x14ac:dyDescent="0.25">
      <c r="A8" s="2">
        <v>2014</v>
      </c>
      <c r="B8" s="2">
        <v>10500</v>
      </c>
      <c r="C8" s="2" t="s">
        <v>19</v>
      </c>
    </row>
    <row r="9" spans="1:3" x14ac:dyDescent="0.25">
      <c r="A9" s="2">
        <v>2015</v>
      </c>
      <c r="B9" s="2"/>
      <c r="C9" s="2" t="s">
        <v>19</v>
      </c>
    </row>
    <row r="10" spans="1:3" x14ac:dyDescent="0.25">
      <c r="A10" s="2">
        <v>2016</v>
      </c>
      <c r="B10" s="2"/>
      <c r="C10" s="2" t="s">
        <v>19</v>
      </c>
    </row>
    <row r="11" spans="1:3" x14ac:dyDescent="0.25">
      <c r="A11" s="2">
        <v>2017</v>
      </c>
      <c r="B11" s="2"/>
      <c r="C11" s="2">
        <v>39</v>
      </c>
    </row>
    <row r="12" spans="1:3" x14ac:dyDescent="0.25">
      <c r="A12" s="2">
        <v>2018</v>
      </c>
      <c r="B12" s="2"/>
      <c r="C12" s="2">
        <v>49</v>
      </c>
    </row>
    <row r="13" spans="1:3" x14ac:dyDescent="0.25">
      <c r="A13" s="2">
        <v>2019</v>
      </c>
      <c r="B13" s="2"/>
      <c r="C13" s="2">
        <v>37</v>
      </c>
    </row>
    <row r="14" spans="1:3" x14ac:dyDescent="0.25">
      <c r="A14" s="2">
        <v>2020</v>
      </c>
      <c r="B14" s="2"/>
      <c r="C14" s="2">
        <v>60</v>
      </c>
    </row>
    <row r="15" spans="1:3" x14ac:dyDescent="0.25">
      <c r="A15" s="2">
        <v>2021</v>
      </c>
      <c r="B15" s="2"/>
      <c r="C15" s="2" t="s">
        <v>19</v>
      </c>
    </row>
    <row r="16" spans="1:3" x14ac:dyDescent="0.25">
      <c r="A16" s="2">
        <v>2022</v>
      </c>
      <c r="B16" s="2"/>
      <c r="C16" s="2" t="s">
        <v>19</v>
      </c>
    </row>
    <row r="17" spans="1:3" x14ac:dyDescent="0.25">
      <c r="A17" s="2">
        <v>2023</v>
      </c>
      <c r="B17" s="2"/>
      <c r="C17" s="2" t="s">
        <v>19</v>
      </c>
    </row>
    <row r="18" spans="1:3" x14ac:dyDescent="0.25">
      <c r="A18" s="2">
        <v>2024</v>
      </c>
      <c r="B18" s="2"/>
      <c r="C18" s="2" t="s">
        <v>19</v>
      </c>
    </row>
  </sheetData>
  <pageMargins left="0.75" right="0.75" top="1" bottom="1" header="0.511811023622047" footer="0.511811023622047"/>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68"/>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6" customWidth="1"/>
    <col min="3" max="3" width="18" customWidth="1"/>
    <col min="4" max="4" width="33" customWidth="1"/>
    <col min="5" max="5" width="40" customWidth="1"/>
    <col min="6" max="6" width="47" customWidth="1"/>
    <col min="7" max="7" width="38" customWidth="1"/>
    <col min="8" max="8" width="34" customWidth="1"/>
    <col min="9" max="9" width="35" customWidth="1"/>
    <col min="10" max="10" width="44" customWidth="1"/>
    <col min="11" max="11" width="34" customWidth="1"/>
    <col min="12" max="12" width="35" customWidth="1"/>
    <col min="13" max="13" width="32" customWidth="1"/>
    <col min="14" max="14" width="39" customWidth="1"/>
    <col min="15" max="17" width="50" customWidth="1"/>
    <col min="18" max="18" width="44" customWidth="1"/>
    <col min="19" max="21" width="50" customWidth="1"/>
    <col min="22" max="22" width="28" customWidth="1"/>
    <col min="23" max="23" width="31" customWidth="1"/>
    <col min="24" max="24" width="47" customWidth="1"/>
    <col min="25" max="25" width="31" customWidth="1"/>
    <col min="26" max="26" width="26" customWidth="1"/>
    <col min="27" max="28" width="42" customWidth="1"/>
    <col min="29" max="30" width="41" customWidth="1"/>
    <col min="31" max="32" width="38" customWidth="1"/>
    <col min="33" max="34" width="37" customWidth="1"/>
    <col min="35" max="39" width="50" customWidth="1"/>
    <col min="40" max="40" width="41" customWidth="1"/>
    <col min="41" max="41" width="50" customWidth="1"/>
    <col min="42" max="42" width="37" customWidth="1"/>
    <col min="43" max="43" width="50" customWidth="1"/>
  </cols>
  <sheetData>
    <row r="1" spans="1:43" ht="38.25" x14ac:dyDescent="0.25">
      <c r="A1" s="1" t="s">
        <v>17</v>
      </c>
      <c r="B1" s="1" t="s">
        <v>98</v>
      </c>
      <c r="C1" s="1" t="s">
        <v>99</v>
      </c>
      <c r="D1" s="1" t="s">
        <v>100</v>
      </c>
      <c r="E1" s="1" t="s">
        <v>101</v>
      </c>
      <c r="F1" s="1" t="s">
        <v>102</v>
      </c>
      <c r="G1" s="1" t="s">
        <v>103</v>
      </c>
      <c r="H1" s="1" t="s">
        <v>104</v>
      </c>
      <c r="I1" s="1" t="s">
        <v>105</v>
      </c>
      <c r="J1" s="1" t="s">
        <v>106</v>
      </c>
      <c r="K1" s="1" t="s">
        <v>107</v>
      </c>
      <c r="L1" s="1" t="s">
        <v>108</v>
      </c>
      <c r="M1" s="1" t="s">
        <v>109</v>
      </c>
      <c r="N1" s="1" t="s">
        <v>110</v>
      </c>
      <c r="O1" s="1" t="s">
        <v>111</v>
      </c>
      <c r="P1" s="1" t="s">
        <v>112</v>
      </c>
      <c r="Q1" s="1" t="s">
        <v>113</v>
      </c>
      <c r="R1" s="1" t="s">
        <v>114</v>
      </c>
      <c r="S1" s="1" t="s">
        <v>115</v>
      </c>
      <c r="T1" s="1" t="s">
        <v>116</v>
      </c>
      <c r="U1" s="1" t="s">
        <v>117</v>
      </c>
      <c r="V1" s="1" t="s">
        <v>118</v>
      </c>
      <c r="W1" s="1" t="s">
        <v>119</v>
      </c>
      <c r="X1" s="1" t="s">
        <v>120</v>
      </c>
      <c r="Y1" s="1" t="s">
        <v>121</v>
      </c>
      <c r="Z1" s="1" t="s">
        <v>122</v>
      </c>
      <c r="AA1" s="1" t="s">
        <v>123</v>
      </c>
      <c r="AB1" s="1" t="s">
        <v>124</v>
      </c>
      <c r="AC1" s="1" t="s">
        <v>125</v>
      </c>
      <c r="AD1" s="1" t="s">
        <v>126</v>
      </c>
      <c r="AE1" s="1" t="s">
        <v>127</v>
      </c>
      <c r="AF1" s="1" t="s">
        <v>128</v>
      </c>
      <c r="AG1" s="1" t="s">
        <v>129</v>
      </c>
      <c r="AH1" s="1" t="s">
        <v>130</v>
      </c>
      <c r="AI1" s="1" t="s">
        <v>131</v>
      </c>
      <c r="AJ1" s="1" t="s">
        <v>132</v>
      </c>
      <c r="AK1" s="1" t="s">
        <v>133</v>
      </c>
      <c r="AL1" s="1" t="s">
        <v>134</v>
      </c>
      <c r="AM1" s="1" t="s">
        <v>135</v>
      </c>
      <c r="AN1" s="1" t="s">
        <v>136</v>
      </c>
      <c r="AO1" s="1" t="s">
        <v>137</v>
      </c>
      <c r="AP1" s="1" t="s">
        <v>138</v>
      </c>
      <c r="AQ1" s="1" t="s">
        <v>139</v>
      </c>
    </row>
    <row r="2" spans="1:43" x14ac:dyDescent="0.25">
      <c r="A2" s="2">
        <v>1960</v>
      </c>
      <c r="B2" s="2"/>
      <c r="C2" s="2">
        <v>69000</v>
      </c>
      <c r="D2" s="2"/>
      <c r="E2" s="2"/>
      <c r="F2" s="2"/>
      <c r="G2" s="2"/>
      <c r="H2" s="2"/>
      <c r="I2" s="2"/>
      <c r="J2" s="2"/>
      <c r="K2" s="2"/>
      <c r="L2" s="2"/>
      <c r="M2" s="2"/>
      <c r="N2" s="2"/>
      <c r="O2" s="2"/>
      <c r="P2" s="2"/>
      <c r="Q2" s="2"/>
      <c r="R2" s="2">
        <v>19000</v>
      </c>
      <c r="S2" s="2"/>
      <c r="T2" s="2"/>
      <c r="U2" s="2"/>
      <c r="V2" s="2"/>
      <c r="W2" s="2"/>
      <c r="X2" s="2"/>
      <c r="Y2" s="2">
        <v>36000</v>
      </c>
      <c r="Z2" s="2"/>
      <c r="AA2" s="2"/>
      <c r="AB2" s="2"/>
      <c r="AC2" s="2"/>
      <c r="AD2" s="2"/>
      <c r="AE2" s="2"/>
      <c r="AF2" s="2"/>
      <c r="AG2" s="2"/>
      <c r="AH2" s="2"/>
      <c r="AI2" s="2"/>
      <c r="AJ2" s="2"/>
      <c r="AK2" s="2"/>
      <c r="AL2" s="2"/>
      <c r="AM2" s="2"/>
      <c r="AN2" s="2"/>
      <c r="AO2" s="2"/>
      <c r="AP2" s="2">
        <v>8000</v>
      </c>
      <c r="AQ2" s="2"/>
    </row>
    <row r="3" spans="1:43" x14ac:dyDescent="0.25">
      <c r="A3" s="2">
        <v>1961</v>
      </c>
      <c r="B3" s="2"/>
      <c r="C3" s="2">
        <v>63000</v>
      </c>
      <c r="D3" s="2"/>
      <c r="E3" s="2"/>
      <c r="F3" s="2"/>
      <c r="G3" s="2"/>
      <c r="H3" s="2"/>
      <c r="I3" s="2"/>
      <c r="J3" s="2"/>
      <c r="K3" s="2"/>
      <c r="L3" s="2"/>
      <c r="M3" s="2"/>
      <c r="N3" s="2"/>
      <c r="O3" s="2"/>
      <c r="P3" s="2"/>
      <c r="Q3" s="2"/>
      <c r="R3" s="2"/>
      <c r="S3" s="2"/>
      <c r="T3" s="2"/>
      <c r="U3" s="2"/>
      <c r="V3" s="2"/>
      <c r="W3" s="2">
        <v>22000</v>
      </c>
      <c r="X3" s="2"/>
      <c r="Y3" s="2">
        <v>38000</v>
      </c>
      <c r="Z3" s="2"/>
      <c r="AA3" s="2"/>
      <c r="AB3" s="2"/>
      <c r="AC3" s="2"/>
      <c r="AD3" s="2"/>
      <c r="AE3" s="2"/>
      <c r="AF3" s="2"/>
      <c r="AG3" s="2"/>
      <c r="AH3" s="2"/>
      <c r="AI3" s="2"/>
      <c r="AJ3" s="2"/>
      <c r="AK3" s="2"/>
      <c r="AL3" s="2"/>
      <c r="AM3" s="2"/>
      <c r="AN3" s="2"/>
      <c r="AO3" s="2"/>
      <c r="AP3" s="2"/>
      <c r="AQ3" s="2"/>
    </row>
    <row r="4" spans="1:43" x14ac:dyDescent="0.25">
      <c r="A4" s="2">
        <v>1962</v>
      </c>
      <c r="B4" s="2"/>
      <c r="C4" s="2">
        <v>59000</v>
      </c>
      <c r="D4" s="2"/>
      <c r="E4" s="2"/>
      <c r="F4" s="2"/>
      <c r="G4" s="2"/>
      <c r="H4" s="2"/>
      <c r="I4" s="2"/>
      <c r="J4" s="2"/>
      <c r="K4" s="2"/>
      <c r="L4" s="2"/>
      <c r="M4" s="2"/>
      <c r="N4" s="2"/>
      <c r="O4" s="2"/>
      <c r="P4" s="2"/>
      <c r="Q4" s="2"/>
      <c r="R4" s="2"/>
      <c r="S4" s="2"/>
      <c r="T4" s="2"/>
      <c r="U4" s="2"/>
      <c r="V4" s="2"/>
      <c r="W4" s="2">
        <v>25000</v>
      </c>
      <c r="X4" s="2"/>
      <c r="Y4" s="2">
        <v>36000</v>
      </c>
      <c r="Z4" s="2"/>
      <c r="AA4" s="2"/>
      <c r="AB4" s="2"/>
      <c r="AC4" s="2"/>
      <c r="AD4" s="2"/>
      <c r="AE4" s="2"/>
      <c r="AF4" s="2"/>
      <c r="AG4" s="2"/>
      <c r="AH4" s="2"/>
      <c r="AI4" s="2"/>
      <c r="AJ4" s="2"/>
      <c r="AK4" s="2"/>
      <c r="AL4" s="2"/>
      <c r="AM4" s="2"/>
      <c r="AN4" s="2"/>
      <c r="AO4" s="2"/>
      <c r="AP4" s="2"/>
      <c r="AQ4" s="2"/>
    </row>
    <row r="5" spans="1:43" x14ac:dyDescent="0.25">
      <c r="A5" s="2">
        <v>1963</v>
      </c>
      <c r="B5" s="2"/>
      <c r="C5" s="2">
        <v>62000</v>
      </c>
      <c r="D5" s="2"/>
      <c r="E5" s="2"/>
      <c r="F5" s="2"/>
      <c r="G5" s="2"/>
      <c r="H5" s="2"/>
      <c r="I5" s="2"/>
      <c r="J5" s="2"/>
      <c r="K5" s="2"/>
      <c r="L5" s="2"/>
      <c r="M5" s="2"/>
      <c r="N5" s="2"/>
      <c r="O5" s="2"/>
      <c r="P5" s="2"/>
      <c r="Q5" s="2"/>
      <c r="R5" s="2"/>
      <c r="S5" s="2"/>
      <c r="T5" s="2"/>
      <c r="U5" s="2"/>
      <c r="V5" s="2">
        <v>11000</v>
      </c>
      <c r="W5" s="2"/>
      <c r="X5" s="2"/>
      <c r="Y5" s="2"/>
      <c r="Z5" s="2">
        <v>51000</v>
      </c>
      <c r="AA5" s="2">
        <v>10000</v>
      </c>
      <c r="AB5" s="2">
        <v>1000</v>
      </c>
      <c r="AC5" s="2"/>
      <c r="AD5" s="2">
        <v>14000</v>
      </c>
      <c r="AE5" s="2"/>
      <c r="AF5" s="2"/>
      <c r="AG5" s="2"/>
      <c r="AH5" s="2">
        <v>27000</v>
      </c>
      <c r="AI5" s="2">
        <v>62200</v>
      </c>
      <c r="AJ5" s="2">
        <v>175</v>
      </c>
      <c r="AK5" s="2">
        <v>10911000</v>
      </c>
      <c r="AL5" s="2"/>
      <c r="AM5" s="2"/>
      <c r="AN5" s="2"/>
      <c r="AO5" s="2"/>
      <c r="AP5" s="2"/>
      <c r="AQ5" s="2"/>
    </row>
    <row r="6" spans="1:43" x14ac:dyDescent="0.25">
      <c r="A6" s="2">
        <v>1964</v>
      </c>
      <c r="B6" s="2"/>
      <c r="C6" s="2">
        <v>68000</v>
      </c>
      <c r="D6" s="2"/>
      <c r="E6" s="2"/>
      <c r="F6" s="2"/>
      <c r="G6" s="2"/>
      <c r="H6" s="2"/>
      <c r="I6" s="2"/>
      <c r="J6" s="2"/>
      <c r="K6" s="2"/>
      <c r="L6" s="2"/>
      <c r="M6" s="2"/>
      <c r="N6" s="2"/>
      <c r="O6" s="2"/>
      <c r="P6" s="2"/>
      <c r="Q6" s="2"/>
      <c r="R6" s="2"/>
      <c r="S6" s="2"/>
      <c r="T6" s="2"/>
      <c r="U6" s="2"/>
      <c r="V6" s="2">
        <v>9000</v>
      </c>
      <c r="W6" s="2"/>
      <c r="X6" s="2"/>
      <c r="Y6" s="2"/>
      <c r="Z6" s="2">
        <v>58000</v>
      </c>
      <c r="AA6" s="2">
        <v>12000</v>
      </c>
      <c r="AB6" s="2">
        <v>1000</v>
      </c>
      <c r="AC6" s="2"/>
      <c r="AD6" s="2">
        <v>18000</v>
      </c>
      <c r="AE6" s="2"/>
      <c r="AF6" s="2"/>
      <c r="AG6" s="2"/>
      <c r="AH6" s="2">
        <v>26000</v>
      </c>
      <c r="AI6" s="2">
        <v>65200</v>
      </c>
      <c r="AJ6" s="2">
        <v>178</v>
      </c>
      <c r="AK6" s="2">
        <v>11586000</v>
      </c>
      <c r="AL6" s="2"/>
      <c r="AM6" s="2"/>
      <c r="AN6" s="2"/>
      <c r="AO6" s="2"/>
      <c r="AP6" s="2"/>
      <c r="AQ6" s="2"/>
    </row>
    <row r="7" spans="1:43" x14ac:dyDescent="0.25">
      <c r="A7" s="2">
        <v>1965</v>
      </c>
      <c r="B7" s="2"/>
      <c r="C7" s="2">
        <v>72000</v>
      </c>
      <c r="D7" s="2"/>
      <c r="E7" s="2"/>
      <c r="F7" s="2"/>
      <c r="G7" s="2"/>
      <c r="H7" s="2">
        <v>950</v>
      </c>
      <c r="I7" s="2"/>
      <c r="J7" s="2"/>
      <c r="K7" s="2"/>
      <c r="L7" s="2"/>
      <c r="M7" s="2"/>
      <c r="N7" s="2"/>
      <c r="O7" s="2"/>
      <c r="P7" s="2"/>
      <c r="Q7" s="2"/>
      <c r="R7" s="2"/>
      <c r="S7" s="2"/>
      <c r="T7" s="2"/>
      <c r="U7" s="2"/>
      <c r="V7" s="2">
        <v>11000</v>
      </c>
      <c r="W7" s="2"/>
      <c r="X7" s="2"/>
      <c r="Y7" s="2"/>
      <c r="Z7" s="2">
        <v>61000</v>
      </c>
      <c r="AA7" s="2">
        <v>10000</v>
      </c>
      <c r="AB7" s="2">
        <v>1000</v>
      </c>
      <c r="AC7" s="2"/>
      <c r="AD7" s="2">
        <v>19000</v>
      </c>
      <c r="AE7" s="2"/>
      <c r="AF7" s="2"/>
      <c r="AG7" s="2"/>
      <c r="AH7" s="2">
        <v>27000</v>
      </c>
      <c r="AI7" s="2">
        <v>68800</v>
      </c>
      <c r="AJ7" s="2">
        <v>183</v>
      </c>
      <c r="AK7" s="2">
        <v>12581000</v>
      </c>
      <c r="AL7" s="2"/>
      <c r="AM7" s="2"/>
      <c r="AN7" s="2">
        <v>2900</v>
      </c>
      <c r="AO7" s="2"/>
      <c r="AP7" s="2"/>
      <c r="AQ7" s="2"/>
    </row>
    <row r="8" spans="1:43" x14ac:dyDescent="0.25">
      <c r="A8" s="2">
        <v>1966</v>
      </c>
      <c r="B8" s="2"/>
      <c r="C8" s="2">
        <v>69000</v>
      </c>
      <c r="D8" s="2"/>
      <c r="E8" s="2"/>
      <c r="F8" s="2"/>
      <c r="G8" s="2"/>
      <c r="H8" s="2">
        <v>890</v>
      </c>
      <c r="I8" s="2"/>
      <c r="J8" s="2"/>
      <c r="K8" s="2"/>
      <c r="L8" s="2"/>
      <c r="M8" s="2"/>
      <c r="N8" s="2"/>
      <c r="O8" s="2"/>
      <c r="P8" s="2"/>
      <c r="Q8" s="2"/>
      <c r="R8" s="2"/>
      <c r="S8" s="2"/>
      <c r="T8" s="2"/>
      <c r="U8" s="2"/>
      <c r="V8" s="2">
        <v>10000</v>
      </c>
      <c r="W8" s="2"/>
      <c r="X8" s="2"/>
      <c r="Y8" s="2"/>
      <c r="Z8" s="2">
        <v>59000</v>
      </c>
      <c r="AA8" s="2">
        <v>11000</v>
      </c>
      <c r="AB8" s="2">
        <v>1000</v>
      </c>
      <c r="AC8" s="2"/>
      <c r="AD8" s="2">
        <v>21000</v>
      </c>
      <c r="AE8" s="2"/>
      <c r="AF8" s="2"/>
      <c r="AG8" s="2"/>
      <c r="AH8" s="2">
        <v>26000</v>
      </c>
      <c r="AI8" s="2">
        <v>65500</v>
      </c>
      <c r="AJ8" s="2">
        <v>174</v>
      </c>
      <c r="AK8" s="2">
        <v>11397000</v>
      </c>
      <c r="AL8" s="2"/>
      <c r="AM8" s="2"/>
      <c r="AN8" s="2">
        <v>3100</v>
      </c>
      <c r="AO8" s="2"/>
      <c r="AP8" s="2"/>
      <c r="AQ8" s="2"/>
    </row>
    <row r="9" spans="1:43" x14ac:dyDescent="0.25">
      <c r="A9" s="2">
        <v>1967</v>
      </c>
      <c r="B9" s="2"/>
      <c r="C9" s="2">
        <v>68000</v>
      </c>
      <c r="D9" s="2"/>
      <c r="E9" s="2"/>
      <c r="F9" s="2"/>
      <c r="G9" s="2"/>
      <c r="H9" s="2">
        <v>790</v>
      </c>
      <c r="I9" s="2"/>
      <c r="J9" s="2">
        <v>34.6</v>
      </c>
      <c r="K9" s="2"/>
      <c r="L9" s="2"/>
      <c r="M9" s="2"/>
      <c r="N9" s="2"/>
      <c r="O9" s="2"/>
      <c r="P9" s="2"/>
      <c r="Q9" s="2"/>
      <c r="R9" s="2"/>
      <c r="S9" s="2"/>
      <c r="T9" s="2"/>
      <c r="U9" s="2"/>
      <c r="V9" s="2">
        <v>10000</v>
      </c>
      <c r="W9" s="2"/>
      <c r="X9" s="2"/>
      <c r="Y9" s="2"/>
      <c r="Z9" s="2">
        <v>58000</v>
      </c>
      <c r="AA9" s="2">
        <v>11000</v>
      </c>
      <c r="AB9" s="2">
        <v>1000</v>
      </c>
      <c r="AC9" s="2"/>
      <c r="AD9" s="2">
        <v>18000</v>
      </c>
      <c r="AE9" s="2"/>
      <c r="AF9" s="2"/>
      <c r="AG9" s="2"/>
      <c r="AH9" s="2">
        <v>28000</v>
      </c>
      <c r="AI9" s="2">
        <v>60900</v>
      </c>
      <c r="AJ9" s="2">
        <v>173</v>
      </c>
      <c r="AK9" s="2">
        <v>10552000</v>
      </c>
      <c r="AL9" s="2"/>
      <c r="AM9" s="2"/>
      <c r="AN9" s="2">
        <v>2900</v>
      </c>
      <c r="AO9" s="2"/>
      <c r="AP9" s="2"/>
      <c r="AQ9" s="2"/>
    </row>
    <row r="10" spans="1:43" x14ac:dyDescent="0.25">
      <c r="A10" s="2">
        <v>1968</v>
      </c>
      <c r="B10" s="2"/>
      <c r="C10" s="2">
        <v>66000</v>
      </c>
      <c r="D10" s="2"/>
      <c r="E10" s="2"/>
      <c r="F10" s="2"/>
      <c r="G10" s="2"/>
      <c r="H10" s="2">
        <v>710</v>
      </c>
      <c r="I10" s="2"/>
      <c r="J10" s="2">
        <v>33.700000000000003</v>
      </c>
      <c r="K10" s="2"/>
      <c r="L10" s="2"/>
      <c r="M10" s="2"/>
      <c r="N10" s="2"/>
      <c r="O10" s="2"/>
      <c r="P10" s="2"/>
      <c r="Q10" s="2"/>
      <c r="R10" s="2"/>
      <c r="S10" s="2"/>
      <c r="T10" s="2"/>
      <c r="U10" s="2"/>
      <c r="V10" s="2">
        <v>10000</v>
      </c>
      <c r="W10" s="2"/>
      <c r="X10" s="2"/>
      <c r="Y10" s="2"/>
      <c r="Z10" s="2">
        <v>54000</v>
      </c>
      <c r="AA10" s="2">
        <v>9000</v>
      </c>
      <c r="AB10" s="2">
        <v>1000</v>
      </c>
      <c r="AC10" s="2"/>
      <c r="AD10" s="2">
        <v>18000</v>
      </c>
      <c r="AE10" s="2"/>
      <c r="AF10" s="2">
        <v>1000</v>
      </c>
      <c r="AG10" s="2"/>
      <c r="AH10" s="2">
        <v>27000</v>
      </c>
      <c r="AI10" s="2">
        <v>60100</v>
      </c>
      <c r="AJ10" s="2">
        <v>174</v>
      </c>
      <c r="AK10" s="2">
        <v>10461000</v>
      </c>
      <c r="AL10" s="2"/>
      <c r="AM10" s="2"/>
      <c r="AN10" s="2">
        <v>3000</v>
      </c>
      <c r="AO10" s="2"/>
      <c r="AP10" s="2"/>
      <c r="AQ10" s="2"/>
    </row>
    <row r="11" spans="1:43" x14ac:dyDescent="0.25">
      <c r="A11" s="2">
        <v>1969</v>
      </c>
      <c r="B11" s="2"/>
      <c r="C11" s="2">
        <v>61000</v>
      </c>
      <c r="D11" s="2"/>
      <c r="E11" s="2"/>
      <c r="F11" s="2"/>
      <c r="G11" s="2"/>
      <c r="H11" s="2">
        <v>650</v>
      </c>
      <c r="I11" s="2"/>
      <c r="J11" s="2">
        <v>35.200000000000003</v>
      </c>
      <c r="K11" s="2"/>
      <c r="L11" s="2"/>
      <c r="M11" s="2"/>
      <c r="N11" s="2"/>
      <c r="O11" s="2"/>
      <c r="P11" s="2"/>
      <c r="Q11" s="2"/>
      <c r="R11" s="2"/>
      <c r="S11" s="2"/>
      <c r="T11" s="2"/>
      <c r="U11" s="2"/>
      <c r="V11" s="2">
        <v>10000</v>
      </c>
      <c r="W11" s="2"/>
      <c r="X11" s="2"/>
      <c r="Y11" s="2"/>
      <c r="Z11" s="2">
        <v>47000</v>
      </c>
      <c r="AA11" s="2">
        <v>9000</v>
      </c>
      <c r="AB11" s="2">
        <v>1000</v>
      </c>
      <c r="AC11" s="2"/>
      <c r="AD11" s="2">
        <v>17000</v>
      </c>
      <c r="AE11" s="2">
        <v>1000</v>
      </c>
      <c r="AF11" s="2"/>
      <c r="AG11" s="2"/>
      <c r="AH11" s="2">
        <v>25000</v>
      </c>
      <c r="AI11" s="2">
        <v>54300</v>
      </c>
      <c r="AJ11" s="2">
        <v>176</v>
      </c>
      <c r="AK11" s="2">
        <v>9571000</v>
      </c>
      <c r="AL11" s="2"/>
      <c r="AM11" s="2"/>
      <c r="AN11" s="2">
        <v>2700</v>
      </c>
      <c r="AO11" s="2"/>
      <c r="AP11" s="2"/>
      <c r="AQ11" s="2"/>
    </row>
    <row r="12" spans="1:43" x14ac:dyDescent="0.25">
      <c r="A12" s="2">
        <v>1970</v>
      </c>
      <c r="B12" s="2"/>
      <c r="C12" s="2">
        <v>58000</v>
      </c>
      <c r="D12" s="2"/>
      <c r="E12" s="2"/>
      <c r="F12" s="2"/>
      <c r="G12" s="2"/>
      <c r="H12" s="2">
        <v>570</v>
      </c>
      <c r="I12" s="2"/>
      <c r="J12" s="2">
        <v>39.5</v>
      </c>
      <c r="K12" s="2"/>
      <c r="L12" s="2"/>
      <c r="M12" s="2"/>
      <c r="N12" s="2"/>
      <c r="O12" s="2"/>
      <c r="P12" s="2"/>
      <c r="Q12" s="2"/>
      <c r="R12" s="2"/>
      <c r="S12" s="2"/>
      <c r="T12" s="2"/>
      <c r="U12" s="2"/>
      <c r="V12" s="2">
        <v>9000</v>
      </c>
      <c r="W12" s="2"/>
      <c r="X12" s="2"/>
      <c r="Y12" s="2"/>
      <c r="Z12" s="2">
        <v>48000</v>
      </c>
      <c r="AA12" s="2">
        <v>8000</v>
      </c>
      <c r="AB12" s="2">
        <v>1000</v>
      </c>
      <c r="AC12" s="2"/>
      <c r="AD12" s="2">
        <v>15000</v>
      </c>
      <c r="AE12" s="2">
        <v>1000</v>
      </c>
      <c r="AF12" s="2"/>
      <c r="AG12" s="2"/>
      <c r="AH12" s="2">
        <v>24000</v>
      </c>
      <c r="AI12" s="2">
        <v>50600</v>
      </c>
      <c r="AJ12" s="2">
        <v>182</v>
      </c>
      <c r="AK12" s="2">
        <v>9198000</v>
      </c>
      <c r="AL12" s="2"/>
      <c r="AM12" s="2"/>
      <c r="AN12" s="2">
        <v>2600</v>
      </c>
      <c r="AO12" s="2"/>
      <c r="AP12" s="2"/>
      <c r="AQ12" s="2"/>
    </row>
    <row r="13" spans="1:43" x14ac:dyDescent="0.25">
      <c r="A13" s="2">
        <v>1971</v>
      </c>
      <c r="B13" s="2"/>
      <c r="C13" s="2">
        <v>62000</v>
      </c>
      <c r="D13" s="2"/>
      <c r="E13" s="2"/>
      <c r="F13" s="2"/>
      <c r="G13" s="2"/>
      <c r="H13" s="2">
        <v>540</v>
      </c>
      <c r="I13" s="2"/>
      <c r="J13" s="2">
        <v>38.700000000000003</v>
      </c>
      <c r="K13" s="2"/>
      <c r="L13" s="2"/>
      <c r="M13" s="2"/>
      <c r="N13" s="2"/>
      <c r="O13" s="2"/>
      <c r="P13" s="2"/>
      <c r="Q13" s="2"/>
      <c r="R13" s="2"/>
      <c r="S13" s="2"/>
      <c r="T13" s="2"/>
      <c r="U13" s="2"/>
      <c r="V13" s="2">
        <v>10000</v>
      </c>
      <c r="W13" s="2"/>
      <c r="X13" s="2"/>
      <c r="Y13" s="2"/>
      <c r="Z13" s="2">
        <v>52000</v>
      </c>
      <c r="AA13" s="2">
        <v>10000</v>
      </c>
      <c r="AB13" s="2">
        <v>1000</v>
      </c>
      <c r="AC13" s="2"/>
      <c r="AD13" s="2">
        <v>16000</v>
      </c>
      <c r="AE13" s="2">
        <v>1000</v>
      </c>
      <c r="AF13" s="2">
        <v>1000</v>
      </c>
      <c r="AG13" s="2"/>
      <c r="AH13" s="2">
        <v>24000</v>
      </c>
      <c r="AI13" s="2">
        <v>50300</v>
      </c>
      <c r="AJ13" s="2">
        <v>185</v>
      </c>
      <c r="AK13" s="2">
        <v>9311000</v>
      </c>
      <c r="AL13" s="2"/>
      <c r="AM13" s="2"/>
      <c r="AN13" s="2">
        <v>2500</v>
      </c>
      <c r="AO13" s="2"/>
      <c r="AP13" s="2"/>
      <c r="AQ13" s="2"/>
    </row>
    <row r="14" spans="1:43" x14ac:dyDescent="0.25">
      <c r="A14" s="2">
        <v>1972</v>
      </c>
      <c r="B14" s="2"/>
      <c r="C14" s="2">
        <v>58000</v>
      </c>
      <c r="D14" s="2"/>
      <c r="E14" s="2"/>
      <c r="F14" s="2"/>
      <c r="G14" s="2"/>
      <c r="H14" s="2">
        <v>540</v>
      </c>
      <c r="I14" s="2"/>
      <c r="J14" s="2">
        <v>40.9</v>
      </c>
      <c r="K14" s="2"/>
      <c r="L14" s="2"/>
      <c r="M14" s="2"/>
      <c r="N14" s="2"/>
      <c r="O14" s="2"/>
      <c r="P14" s="2"/>
      <c r="Q14" s="2"/>
      <c r="R14" s="2"/>
      <c r="S14" s="2"/>
      <c r="T14" s="2"/>
      <c r="U14" s="2"/>
      <c r="V14" s="2">
        <v>9000</v>
      </c>
      <c r="W14" s="2"/>
      <c r="X14" s="2"/>
      <c r="Y14" s="2"/>
      <c r="Z14" s="2">
        <v>49000</v>
      </c>
      <c r="AA14" s="2">
        <v>8000</v>
      </c>
      <c r="AB14" s="2">
        <v>1000</v>
      </c>
      <c r="AC14" s="2"/>
      <c r="AD14" s="2">
        <v>15000</v>
      </c>
      <c r="AE14" s="2">
        <v>2000</v>
      </c>
      <c r="AF14" s="2">
        <v>1000</v>
      </c>
      <c r="AG14" s="2"/>
      <c r="AH14" s="2">
        <v>24000</v>
      </c>
      <c r="AI14" s="2">
        <v>52800</v>
      </c>
      <c r="AJ14" s="2">
        <v>186</v>
      </c>
      <c r="AK14" s="2">
        <v>9843000</v>
      </c>
      <c r="AL14" s="2"/>
      <c r="AM14" s="2"/>
      <c r="AN14" s="2">
        <v>2400</v>
      </c>
      <c r="AO14" s="2"/>
      <c r="AP14" s="2"/>
      <c r="AQ14" s="2"/>
    </row>
    <row r="15" spans="1:43" x14ac:dyDescent="0.25">
      <c r="A15" s="2">
        <v>1973</v>
      </c>
      <c r="B15" s="2"/>
      <c r="C15" s="2">
        <v>61000</v>
      </c>
      <c r="D15" s="2"/>
      <c r="E15" s="2"/>
      <c r="F15" s="2"/>
      <c r="G15" s="2"/>
      <c r="H15" s="2">
        <v>560</v>
      </c>
      <c r="I15" s="2"/>
      <c r="J15" s="2">
        <v>44.9</v>
      </c>
      <c r="K15" s="2"/>
      <c r="L15" s="2"/>
      <c r="M15" s="2"/>
      <c r="N15" s="2"/>
      <c r="O15" s="2"/>
      <c r="P15" s="2"/>
      <c r="Q15" s="2"/>
      <c r="R15" s="2"/>
      <c r="S15" s="2"/>
      <c r="T15" s="2"/>
      <c r="U15" s="2"/>
      <c r="V15" s="2">
        <v>9000</v>
      </c>
      <c r="W15" s="2"/>
      <c r="X15" s="2"/>
      <c r="Y15" s="2"/>
      <c r="Z15" s="2">
        <v>52000</v>
      </c>
      <c r="AA15" s="2">
        <v>10000</v>
      </c>
      <c r="AB15" s="2">
        <v>1000</v>
      </c>
      <c r="AC15" s="2"/>
      <c r="AD15" s="2">
        <v>16000</v>
      </c>
      <c r="AE15" s="2">
        <v>2000</v>
      </c>
      <c r="AF15" s="2">
        <v>1000</v>
      </c>
      <c r="AG15" s="2"/>
      <c r="AH15" s="2">
        <v>24000</v>
      </c>
      <c r="AI15" s="2">
        <v>48700</v>
      </c>
      <c r="AJ15" s="2">
        <v>179</v>
      </c>
      <c r="AK15" s="2">
        <v>8704000</v>
      </c>
      <c r="AL15" s="2"/>
      <c r="AM15" s="2"/>
      <c r="AN15" s="2">
        <v>2800</v>
      </c>
      <c r="AO15" s="2"/>
      <c r="AP15" s="2"/>
      <c r="AQ15" s="2"/>
    </row>
    <row r="16" spans="1:43" x14ac:dyDescent="0.25">
      <c r="A16" s="2">
        <v>1974</v>
      </c>
      <c r="B16" s="2"/>
      <c r="C16" s="2">
        <v>61000</v>
      </c>
      <c r="D16" s="2"/>
      <c r="E16" s="2"/>
      <c r="F16" s="2"/>
      <c r="G16" s="2"/>
      <c r="H16" s="2">
        <v>580</v>
      </c>
      <c r="I16" s="2">
        <v>69000</v>
      </c>
      <c r="J16" s="2">
        <v>54</v>
      </c>
      <c r="K16" s="2"/>
      <c r="L16" s="2"/>
      <c r="M16" s="2"/>
      <c r="N16" s="2"/>
      <c r="O16" s="2"/>
      <c r="P16" s="2"/>
      <c r="Q16" s="2"/>
      <c r="R16" s="2"/>
      <c r="S16" s="2"/>
      <c r="T16" s="2"/>
      <c r="U16" s="2"/>
      <c r="V16" s="2">
        <v>9000</v>
      </c>
      <c r="W16" s="2"/>
      <c r="X16" s="2"/>
      <c r="Y16" s="2"/>
      <c r="Z16" s="2">
        <v>52000</v>
      </c>
      <c r="AA16" s="2">
        <v>9000</v>
      </c>
      <c r="AB16" s="2">
        <v>1000</v>
      </c>
      <c r="AC16" s="2"/>
      <c r="AD16" s="2">
        <v>17000</v>
      </c>
      <c r="AE16" s="2">
        <v>2000</v>
      </c>
      <c r="AF16" s="2">
        <v>1000</v>
      </c>
      <c r="AG16" s="2"/>
      <c r="AH16" s="2">
        <v>24000</v>
      </c>
      <c r="AI16" s="2">
        <v>49900</v>
      </c>
      <c r="AJ16" s="2">
        <v>186</v>
      </c>
      <c r="AK16" s="2">
        <v>9298000</v>
      </c>
      <c r="AL16" s="2"/>
      <c r="AM16" s="2"/>
      <c r="AN16" s="2">
        <v>2500</v>
      </c>
      <c r="AO16" s="2"/>
      <c r="AP16" s="2"/>
      <c r="AQ16" s="2"/>
    </row>
    <row r="17" spans="1:43" x14ac:dyDescent="0.25">
      <c r="A17" s="2">
        <v>1975</v>
      </c>
      <c r="B17" s="2"/>
      <c r="C17" s="2">
        <v>58000</v>
      </c>
      <c r="D17" s="2"/>
      <c r="E17" s="2"/>
      <c r="F17" s="2"/>
      <c r="G17" s="2"/>
      <c r="H17" s="2">
        <v>620</v>
      </c>
      <c r="I17" s="2">
        <v>69000</v>
      </c>
      <c r="J17" s="2">
        <v>56.1</v>
      </c>
      <c r="K17" s="2"/>
      <c r="L17" s="2"/>
      <c r="M17" s="2"/>
      <c r="N17" s="2"/>
      <c r="O17" s="2"/>
      <c r="P17" s="2"/>
      <c r="Q17" s="2"/>
      <c r="R17" s="2"/>
      <c r="S17" s="2"/>
      <c r="T17" s="2"/>
      <c r="U17" s="2"/>
      <c r="V17" s="2">
        <v>9000</v>
      </c>
      <c r="W17" s="2"/>
      <c r="X17" s="2"/>
      <c r="Y17" s="2"/>
      <c r="Z17" s="2">
        <v>49000</v>
      </c>
      <c r="AA17" s="2">
        <v>9000</v>
      </c>
      <c r="AB17" s="2">
        <v>1000</v>
      </c>
      <c r="AC17" s="2"/>
      <c r="AD17" s="2">
        <v>15000</v>
      </c>
      <c r="AE17" s="2">
        <v>2000</v>
      </c>
      <c r="AF17" s="2">
        <v>1000</v>
      </c>
      <c r="AG17" s="2"/>
      <c r="AH17" s="2">
        <v>23000</v>
      </c>
      <c r="AI17" s="2">
        <v>48500</v>
      </c>
      <c r="AJ17" s="2">
        <v>179</v>
      </c>
      <c r="AK17" s="2">
        <v>8682000</v>
      </c>
      <c r="AL17" s="2"/>
      <c r="AM17" s="2"/>
      <c r="AN17" s="2">
        <v>2500</v>
      </c>
      <c r="AO17" s="2"/>
      <c r="AP17" s="2"/>
      <c r="AQ17" s="2"/>
    </row>
    <row r="18" spans="1:43" x14ac:dyDescent="0.25">
      <c r="A18" s="2">
        <v>1976</v>
      </c>
      <c r="B18" s="2"/>
      <c r="C18" s="2">
        <v>60000</v>
      </c>
      <c r="D18" s="2"/>
      <c r="E18" s="2"/>
      <c r="F18" s="2"/>
      <c r="G18" s="2"/>
      <c r="H18" s="2">
        <v>640</v>
      </c>
      <c r="I18" s="2">
        <v>72000</v>
      </c>
      <c r="J18" s="2">
        <v>64</v>
      </c>
      <c r="K18" s="2"/>
      <c r="L18" s="2"/>
      <c r="M18" s="2"/>
      <c r="N18" s="2"/>
      <c r="O18" s="2"/>
      <c r="P18" s="2"/>
      <c r="Q18" s="2"/>
      <c r="R18" s="2"/>
      <c r="S18" s="2"/>
      <c r="T18" s="2"/>
      <c r="U18" s="2"/>
      <c r="V18" s="2">
        <v>10000</v>
      </c>
      <c r="W18" s="2"/>
      <c r="X18" s="2"/>
      <c r="Y18" s="2"/>
      <c r="Z18" s="2">
        <v>50000</v>
      </c>
      <c r="AA18" s="2">
        <v>9000</v>
      </c>
      <c r="AB18" s="2">
        <v>1000</v>
      </c>
      <c r="AC18" s="2"/>
      <c r="AD18" s="2">
        <v>14000</v>
      </c>
      <c r="AE18" s="2">
        <v>2000</v>
      </c>
      <c r="AF18" s="2">
        <v>1000</v>
      </c>
      <c r="AG18" s="2"/>
      <c r="AH18" s="2">
        <v>25000</v>
      </c>
      <c r="AI18" s="2">
        <v>45500</v>
      </c>
      <c r="AJ18" s="2">
        <v>184</v>
      </c>
      <c r="AK18" s="2">
        <v>8365000</v>
      </c>
      <c r="AL18" s="2"/>
      <c r="AM18" s="2"/>
      <c r="AN18" s="2">
        <v>2600</v>
      </c>
      <c r="AO18" s="2"/>
      <c r="AP18" s="2"/>
      <c r="AQ18" s="2"/>
    </row>
    <row r="19" spans="1:43" x14ac:dyDescent="0.25">
      <c r="A19" s="2">
        <v>1977</v>
      </c>
      <c r="B19" s="2"/>
      <c r="C19" s="2">
        <v>62000</v>
      </c>
      <c r="D19" s="2"/>
      <c r="E19" s="2"/>
      <c r="F19" s="2"/>
      <c r="G19" s="2"/>
      <c r="H19" s="2">
        <v>640</v>
      </c>
      <c r="I19" s="2">
        <v>76000</v>
      </c>
      <c r="J19" s="2"/>
      <c r="K19" s="2"/>
      <c r="L19" s="2"/>
      <c r="M19" s="2"/>
      <c r="N19" s="2"/>
      <c r="O19" s="2"/>
      <c r="P19" s="2"/>
      <c r="Q19" s="2"/>
      <c r="R19" s="2"/>
      <c r="S19" s="2"/>
      <c r="T19" s="2"/>
      <c r="U19" s="2"/>
      <c r="V19" s="2">
        <v>9000</v>
      </c>
      <c r="W19" s="2"/>
      <c r="X19" s="2"/>
      <c r="Y19" s="2"/>
      <c r="Z19" s="2">
        <v>53000</v>
      </c>
      <c r="AA19" s="2">
        <v>10000</v>
      </c>
      <c r="AB19" s="2">
        <v>3000</v>
      </c>
      <c r="AC19" s="2"/>
      <c r="AD19" s="2">
        <v>15000</v>
      </c>
      <c r="AE19" s="2">
        <v>4000</v>
      </c>
      <c r="AF19" s="2">
        <v>1000</v>
      </c>
      <c r="AG19" s="2"/>
      <c r="AH19" s="2">
        <v>24000</v>
      </c>
      <c r="AI19" s="2">
        <v>48000</v>
      </c>
      <c r="AJ19" s="2">
        <v>189</v>
      </c>
      <c r="AK19" s="2">
        <v>9055000</v>
      </c>
      <c r="AL19" s="2"/>
      <c r="AM19" s="2"/>
      <c r="AN19" s="2">
        <v>2900</v>
      </c>
      <c r="AO19" s="2"/>
      <c r="AP19" s="2"/>
      <c r="AQ19" s="2"/>
    </row>
    <row r="20" spans="1:43" x14ac:dyDescent="0.25">
      <c r="A20" s="2">
        <v>1978</v>
      </c>
      <c r="B20" s="2"/>
      <c r="C20" s="2">
        <v>54000</v>
      </c>
      <c r="D20" s="2"/>
      <c r="E20" s="2"/>
      <c r="F20" s="2"/>
      <c r="G20" s="2"/>
      <c r="H20" s="2">
        <v>650</v>
      </c>
      <c r="I20" s="2">
        <v>71000</v>
      </c>
      <c r="J20" s="2"/>
      <c r="K20" s="2"/>
      <c r="L20" s="2"/>
      <c r="M20" s="2"/>
      <c r="N20" s="2"/>
      <c r="O20" s="2"/>
      <c r="P20" s="2"/>
      <c r="Q20" s="2"/>
      <c r="R20" s="2"/>
      <c r="S20" s="2"/>
      <c r="T20" s="2"/>
      <c r="U20" s="2"/>
      <c r="V20" s="2">
        <v>8000</v>
      </c>
      <c r="W20" s="2"/>
      <c r="X20" s="2"/>
      <c r="Y20" s="2"/>
      <c r="Z20" s="2">
        <v>46000</v>
      </c>
      <c r="AA20" s="2">
        <v>8000</v>
      </c>
      <c r="AB20" s="2"/>
      <c r="AC20" s="2"/>
      <c r="AD20" s="2">
        <v>14000</v>
      </c>
      <c r="AE20" s="2">
        <v>2000</v>
      </c>
      <c r="AF20" s="2"/>
      <c r="AG20" s="2"/>
      <c r="AH20" s="2">
        <v>22000</v>
      </c>
      <c r="AI20" s="2">
        <v>47700</v>
      </c>
      <c r="AJ20" s="2">
        <v>182</v>
      </c>
      <c r="AK20" s="2">
        <v>8664000</v>
      </c>
      <c r="AL20" s="2"/>
      <c r="AM20" s="2"/>
      <c r="AN20" s="2">
        <v>2700</v>
      </c>
      <c r="AO20" s="2"/>
      <c r="AP20" s="2"/>
      <c r="AQ20" s="2"/>
    </row>
    <row r="21" spans="1:43" x14ac:dyDescent="0.25">
      <c r="A21" s="2">
        <v>1979</v>
      </c>
      <c r="B21" s="2"/>
      <c r="C21" s="2">
        <v>53000</v>
      </c>
      <c r="D21" s="2"/>
      <c r="E21" s="2"/>
      <c r="F21" s="2"/>
      <c r="G21" s="2"/>
      <c r="H21" s="2">
        <v>650</v>
      </c>
      <c r="I21" s="2">
        <v>71000</v>
      </c>
      <c r="J21" s="2"/>
      <c r="K21" s="2"/>
      <c r="L21" s="2"/>
      <c r="M21" s="2"/>
      <c r="N21" s="2"/>
      <c r="O21" s="2"/>
      <c r="P21" s="2"/>
      <c r="Q21" s="2"/>
      <c r="R21" s="2"/>
      <c r="S21" s="2"/>
      <c r="T21" s="2"/>
      <c r="U21" s="2"/>
      <c r="V21" s="2">
        <v>8000</v>
      </c>
      <c r="W21" s="2"/>
      <c r="X21" s="2"/>
      <c r="Y21" s="2"/>
      <c r="Z21" s="2">
        <v>45000</v>
      </c>
      <c r="AA21" s="2">
        <v>9000</v>
      </c>
      <c r="AB21" s="2"/>
      <c r="AC21" s="2"/>
      <c r="AD21" s="2">
        <v>12000</v>
      </c>
      <c r="AE21" s="2">
        <v>2000</v>
      </c>
      <c r="AF21" s="2"/>
      <c r="AG21" s="2"/>
      <c r="AH21" s="2">
        <v>22000</v>
      </c>
      <c r="AI21" s="2">
        <v>39400</v>
      </c>
      <c r="AJ21" s="2">
        <v>180</v>
      </c>
      <c r="AK21" s="2">
        <v>7076000</v>
      </c>
      <c r="AL21" s="2"/>
      <c r="AM21" s="2"/>
      <c r="AN21" s="2">
        <v>2700</v>
      </c>
      <c r="AO21" s="2"/>
      <c r="AP21" s="2"/>
      <c r="AQ21" s="2"/>
    </row>
    <row r="22" spans="1:43" x14ac:dyDescent="0.25">
      <c r="A22" s="2">
        <v>1980</v>
      </c>
      <c r="B22" s="2"/>
      <c r="C22" s="2">
        <v>57000</v>
      </c>
      <c r="D22" s="2"/>
      <c r="E22" s="2"/>
      <c r="F22" s="2"/>
      <c r="G22" s="2"/>
      <c r="H22" s="2">
        <v>650</v>
      </c>
      <c r="I22" s="2">
        <v>76000</v>
      </c>
      <c r="J22" s="2"/>
      <c r="K22" s="2"/>
      <c r="L22" s="2"/>
      <c r="M22" s="2"/>
      <c r="N22" s="2"/>
      <c r="O22" s="2"/>
      <c r="P22" s="2"/>
      <c r="Q22" s="2"/>
      <c r="R22" s="2"/>
      <c r="S22" s="2"/>
      <c r="T22" s="2"/>
      <c r="U22" s="2"/>
      <c r="V22" s="2">
        <v>9000</v>
      </c>
      <c r="W22" s="2"/>
      <c r="X22" s="2"/>
      <c r="Y22" s="2"/>
      <c r="Z22" s="2">
        <v>48000</v>
      </c>
      <c r="AA22" s="2">
        <v>10000</v>
      </c>
      <c r="AB22" s="2"/>
      <c r="AC22" s="2"/>
      <c r="AD22" s="2">
        <v>13000</v>
      </c>
      <c r="AE22" s="2">
        <v>3000</v>
      </c>
      <c r="AF22" s="2"/>
      <c r="AG22" s="2"/>
      <c r="AH22" s="2">
        <v>22000</v>
      </c>
      <c r="AI22" s="2">
        <v>43100</v>
      </c>
      <c r="AJ22" s="2">
        <v>186</v>
      </c>
      <c r="AK22" s="2">
        <v>8042000</v>
      </c>
      <c r="AL22" s="2"/>
      <c r="AM22" s="2"/>
      <c r="AN22" s="2">
        <v>2600</v>
      </c>
      <c r="AO22" s="2"/>
      <c r="AP22" s="2"/>
      <c r="AQ22" s="2"/>
    </row>
    <row r="23" spans="1:43" x14ac:dyDescent="0.25">
      <c r="A23" s="2">
        <v>1981</v>
      </c>
      <c r="B23" s="2"/>
      <c r="C23" s="2">
        <v>55000</v>
      </c>
      <c r="D23" s="2"/>
      <c r="E23" s="2"/>
      <c r="F23" s="2"/>
      <c r="G23" s="2"/>
      <c r="H23" s="2">
        <v>650</v>
      </c>
      <c r="I23" s="2">
        <v>78000</v>
      </c>
      <c r="J23" s="2"/>
      <c r="K23" s="2"/>
      <c r="L23" s="2"/>
      <c r="M23" s="2"/>
      <c r="N23" s="2"/>
      <c r="O23" s="2"/>
      <c r="P23" s="2"/>
      <c r="Q23" s="2"/>
      <c r="R23" s="2"/>
      <c r="S23" s="2"/>
      <c r="T23" s="2"/>
      <c r="U23" s="2"/>
      <c r="V23" s="2">
        <v>8000</v>
      </c>
      <c r="W23" s="2"/>
      <c r="X23" s="2"/>
      <c r="Y23" s="2"/>
      <c r="Z23" s="2">
        <v>47000</v>
      </c>
      <c r="AA23" s="2">
        <v>9000</v>
      </c>
      <c r="AB23" s="2"/>
      <c r="AC23" s="2"/>
      <c r="AD23" s="2">
        <v>14000</v>
      </c>
      <c r="AE23" s="2">
        <v>3000</v>
      </c>
      <c r="AF23" s="2"/>
      <c r="AG23" s="2"/>
      <c r="AH23" s="2">
        <v>21000</v>
      </c>
      <c r="AI23" s="2">
        <v>42800</v>
      </c>
      <c r="AJ23" s="2">
        <v>190</v>
      </c>
      <c r="AK23" s="2">
        <v>8113000</v>
      </c>
      <c r="AL23" s="2"/>
      <c r="AM23" s="2"/>
      <c r="AN23" s="2">
        <v>2900</v>
      </c>
      <c r="AO23" s="2"/>
      <c r="AP23" s="2"/>
      <c r="AQ23" s="2"/>
    </row>
    <row r="24" spans="1:43" x14ac:dyDescent="0.25">
      <c r="A24" s="2">
        <v>1982</v>
      </c>
      <c r="B24" s="2"/>
      <c r="C24" s="2">
        <v>49000</v>
      </c>
      <c r="D24" s="2"/>
      <c r="E24" s="2"/>
      <c r="F24" s="2"/>
      <c r="G24" s="2"/>
      <c r="H24" s="2">
        <v>650</v>
      </c>
      <c r="I24" s="2">
        <v>71000</v>
      </c>
      <c r="J24" s="2"/>
      <c r="K24" s="2"/>
      <c r="L24" s="2"/>
      <c r="M24" s="2"/>
      <c r="N24" s="2"/>
      <c r="O24" s="2"/>
      <c r="P24" s="2"/>
      <c r="Q24" s="2"/>
      <c r="R24" s="2"/>
      <c r="S24" s="2"/>
      <c r="T24" s="2"/>
      <c r="U24" s="2"/>
      <c r="V24" s="2">
        <v>7000</v>
      </c>
      <c r="W24" s="2"/>
      <c r="X24" s="2"/>
      <c r="Y24" s="2"/>
      <c r="Z24" s="2">
        <v>42000</v>
      </c>
      <c r="AA24" s="2">
        <v>8000</v>
      </c>
      <c r="AB24" s="2"/>
      <c r="AC24" s="2"/>
      <c r="AD24" s="2">
        <v>12000</v>
      </c>
      <c r="AE24" s="2">
        <v>3000</v>
      </c>
      <c r="AF24" s="2"/>
      <c r="AG24" s="2"/>
      <c r="AH24" s="2">
        <v>19000</v>
      </c>
      <c r="AI24" s="2">
        <v>43000</v>
      </c>
      <c r="AJ24" s="2">
        <v>187</v>
      </c>
      <c r="AK24" s="2">
        <v>8042000</v>
      </c>
      <c r="AL24" s="2"/>
      <c r="AM24" s="2"/>
      <c r="AN24" s="2">
        <v>2700</v>
      </c>
      <c r="AO24" s="2"/>
      <c r="AP24" s="2"/>
      <c r="AQ24" s="2"/>
    </row>
    <row r="25" spans="1:43" x14ac:dyDescent="0.25">
      <c r="A25" s="2">
        <v>1983</v>
      </c>
      <c r="B25" s="2"/>
      <c r="C25" s="2">
        <v>48000</v>
      </c>
      <c r="D25" s="2"/>
      <c r="E25" s="2"/>
      <c r="F25" s="2"/>
      <c r="G25" s="2"/>
      <c r="H25" s="2">
        <v>650</v>
      </c>
      <c r="I25" s="2">
        <v>67000</v>
      </c>
      <c r="J25" s="2"/>
      <c r="K25" s="2"/>
      <c r="L25" s="2"/>
      <c r="M25" s="2"/>
      <c r="N25" s="2"/>
      <c r="O25" s="2"/>
      <c r="P25" s="2"/>
      <c r="Q25" s="2"/>
      <c r="R25" s="2"/>
      <c r="S25" s="2"/>
      <c r="T25" s="2"/>
      <c r="U25" s="2"/>
      <c r="V25" s="2">
        <v>7000</v>
      </c>
      <c r="W25" s="2"/>
      <c r="X25" s="2"/>
      <c r="Y25" s="2"/>
      <c r="Z25" s="2">
        <v>41000</v>
      </c>
      <c r="AA25" s="2">
        <v>8000</v>
      </c>
      <c r="AB25" s="2"/>
      <c r="AC25" s="2"/>
      <c r="AD25" s="2">
        <v>11000</v>
      </c>
      <c r="AE25" s="2">
        <v>3000</v>
      </c>
      <c r="AF25" s="2"/>
      <c r="AG25" s="2"/>
      <c r="AH25" s="2">
        <v>19000</v>
      </c>
      <c r="AI25" s="2">
        <v>44000</v>
      </c>
      <c r="AJ25" s="2">
        <v>186</v>
      </c>
      <c r="AK25" s="2">
        <v>8167000</v>
      </c>
      <c r="AL25" s="2"/>
      <c r="AM25" s="2"/>
      <c r="AN25" s="2">
        <v>2300</v>
      </c>
      <c r="AO25" s="2"/>
      <c r="AP25" s="2"/>
      <c r="AQ25" s="2"/>
    </row>
    <row r="26" spans="1:43" x14ac:dyDescent="0.25">
      <c r="A26" s="2">
        <v>1984</v>
      </c>
      <c r="B26" s="2"/>
      <c r="C26" s="2">
        <v>47000</v>
      </c>
      <c r="D26" s="2"/>
      <c r="E26" s="2"/>
      <c r="F26" s="2"/>
      <c r="G26" s="2"/>
      <c r="H26" s="2">
        <v>650</v>
      </c>
      <c r="I26" s="2">
        <v>66000</v>
      </c>
      <c r="J26" s="2"/>
      <c r="K26" s="2"/>
      <c r="L26" s="2"/>
      <c r="M26" s="2"/>
      <c r="N26" s="2"/>
      <c r="O26" s="2"/>
      <c r="P26" s="2"/>
      <c r="Q26" s="2"/>
      <c r="R26" s="2"/>
      <c r="S26" s="2"/>
      <c r="T26" s="2"/>
      <c r="U26" s="2"/>
      <c r="V26" s="2">
        <v>7000</v>
      </c>
      <c r="W26" s="2"/>
      <c r="X26" s="2"/>
      <c r="Y26" s="2"/>
      <c r="Z26" s="2">
        <v>40000</v>
      </c>
      <c r="AA26" s="2">
        <v>8000</v>
      </c>
      <c r="AB26" s="2"/>
      <c r="AC26" s="2"/>
      <c r="AD26" s="2">
        <v>11000</v>
      </c>
      <c r="AE26" s="2">
        <v>3000</v>
      </c>
      <c r="AF26" s="2"/>
      <c r="AG26" s="2"/>
      <c r="AH26" s="2">
        <v>18000</v>
      </c>
      <c r="AI26" s="2">
        <v>44100</v>
      </c>
      <c r="AJ26" s="2">
        <v>188</v>
      </c>
      <c r="AK26" s="2">
        <v>8307000</v>
      </c>
      <c r="AL26" s="2"/>
      <c r="AM26" s="2"/>
      <c r="AN26" s="2">
        <v>2500</v>
      </c>
      <c r="AO26" s="2"/>
      <c r="AP26" s="2"/>
      <c r="AQ26" s="2"/>
    </row>
    <row r="27" spans="1:43" x14ac:dyDescent="0.25">
      <c r="A27" s="2">
        <v>1985</v>
      </c>
      <c r="B27" s="2"/>
      <c r="C27" s="2">
        <v>55000</v>
      </c>
      <c r="D27" s="2"/>
      <c r="E27" s="2"/>
      <c r="F27" s="2"/>
      <c r="G27" s="2"/>
      <c r="H27" s="2">
        <v>650</v>
      </c>
      <c r="I27" s="2">
        <v>76000</v>
      </c>
      <c r="J27" s="2"/>
      <c r="K27" s="2"/>
      <c r="L27" s="2"/>
      <c r="M27" s="2"/>
      <c r="N27" s="2"/>
      <c r="O27" s="2"/>
      <c r="P27" s="2"/>
      <c r="Q27" s="2"/>
      <c r="R27" s="2"/>
      <c r="S27" s="2"/>
      <c r="T27" s="2"/>
      <c r="U27" s="2"/>
      <c r="V27" s="2">
        <v>9000</v>
      </c>
      <c r="W27" s="2"/>
      <c r="X27" s="2"/>
      <c r="Y27" s="2"/>
      <c r="Z27" s="2">
        <v>46000</v>
      </c>
      <c r="AA27" s="2">
        <v>9000</v>
      </c>
      <c r="AB27" s="2"/>
      <c r="AC27" s="2"/>
      <c r="AD27" s="2">
        <v>13000</v>
      </c>
      <c r="AE27" s="2">
        <v>3000</v>
      </c>
      <c r="AF27" s="2"/>
      <c r="AG27" s="2"/>
      <c r="AH27" s="2">
        <v>21000</v>
      </c>
      <c r="AI27" s="2">
        <v>43700</v>
      </c>
      <c r="AJ27" s="2">
        <v>191</v>
      </c>
      <c r="AK27" s="2">
        <v>8343000</v>
      </c>
      <c r="AL27" s="2"/>
      <c r="AM27" s="2"/>
      <c r="AN27" s="2">
        <v>2900</v>
      </c>
      <c r="AO27" s="2"/>
      <c r="AP27" s="2"/>
      <c r="AQ27" s="2"/>
    </row>
    <row r="28" spans="1:43" x14ac:dyDescent="0.25">
      <c r="A28" s="2">
        <v>1986</v>
      </c>
      <c r="B28" s="2"/>
      <c r="C28" s="2">
        <v>50000</v>
      </c>
      <c r="D28" s="2"/>
      <c r="E28" s="2"/>
      <c r="F28" s="2"/>
      <c r="G28" s="2"/>
      <c r="H28" s="2">
        <v>600</v>
      </c>
      <c r="I28" s="2">
        <v>68000</v>
      </c>
      <c r="J28" s="2"/>
      <c r="K28" s="2"/>
      <c r="L28" s="2"/>
      <c r="M28" s="2"/>
      <c r="N28" s="2"/>
      <c r="O28" s="2"/>
      <c r="P28" s="2"/>
      <c r="Q28" s="2"/>
      <c r="R28" s="2"/>
      <c r="S28" s="2"/>
      <c r="T28" s="2"/>
      <c r="U28" s="2"/>
      <c r="V28" s="2">
        <v>8000</v>
      </c>
      <c r="W28" s="2"/>
      <c r="X28" s="2"/>
      <c r="Y28" s="2"/>
      <c r="Z28" s="2">
        <v>42000</v>
      </c>
      <c r="AA28" s="2">
        <v>8000</v>
      </c>
      <c r="AB28" s="2"/>
      <c r="AC28" s="2"/>
      <c r="AD28" s="2">
        <v>11000</v>
      </c>
      <c r="AE28" s="2">
        <v>4000</v>
      </c>
      <c r="AF28" s="2"/>
      <c r="AG28" s="2"/>
      <c r="AH28" s="2">
        <v>19000</v>
      </c>
      <c r="AI28" s="2">
        <v>44700</v>
      </c>
      <c r="AJ28" s="2">
        <v>195</v>
      </c>
      <c r="AK28" s="2">
        <v>8722000</v>
      </c>
      <c r="AL28" s="2"/>
      <c r="AM28" s="2"/>
      <c r="AN28" s="2">
        <v>2600</v>
      </c>
      <c r="AO28" s="2"/>
      <c r="AP28" s="2"/>
      <c r="AQ28" s="2"/>
    </row>
    <row r="29" spans="1:43" x14ac:dyDescent="0.25">
      <c r="A29" s="2">
        <v>1987</v>
      </c>
      <c r="B29" s="2"/>
      <c r="C29" s="2">
        <v>47000</v>
      </c>
      <c r="D29" s="2"/>
      <c r="E29" s="2"/>
      <c r="F29" s="2"/>
      <c r="G29" s="2"/>
      <c r="H29" s="2">
        <v>600</v>
      </c>
      <c r="I29" s="2">
        <v>66000</v>
      </c>
      <c r="J29" s="2"/>
      <c r="K29" s="2"/>
      <c r="L29" s="2"/>
      <c r="M29" s="2"/>
      <c r="N29" s="2"/>
      <c r="O29" s="2"/>
      <c r="P29" s="2"/>
      <c r="Q29" s="2"/>
      <c r="R29" s="2"/>
      <c r="S29" s="2"/>
      <c r="T29" s="2"/>
      <c r="U29" s="2"/>
      <c r="V29" s="2">
        <v>7000</v>
      </c>
      <c r="W29" s="2"/>
      <c r="X29" s="2"/>
      <c r="Y29" s="2"/>
      <c r="Z29" s="2">
        <v>40000</v>
      </c>
      <c r="AA29" s="2">
        <v>8000</v>
      </c>
      <c r="AB29" s="2"/>
      <c r="AC29" s="2"/>
      <c r="AD29" s="2">
        <v>12000</v>
      </c>
      <c r="AE29" s="2">
        <v>4000</v>
      </c>
      <c r="AF29" s="2"/>
      <c r="AG29" s="2"/>
      <c r="AH29" s="2">
        <v>16000</v>
      </c>
      <c r="AI29" s="2">
        <v>44300</v>
      </c>
      <c r="AJ29" s="2">
        <v>194</v>
      </c>
      <c r="AK29" s="2">
        <v>8610000</v>
      </c>
      <c r="AL29" s="2"/>
      <c r="AM29" s="2"/>
      <c r="AN29" s="2">
        <v>2400</v>
      </c>
      <c r="AO29" s="2"/>
      <c r="AP29" s="2"/>
      <c r="AQ29" s="2"/>
    </row>
    <row r="30" spans="1:43" x14ac:dyDescent="0.25">
      <c r="A30" s="2">
        <v>1988</v>
      </c>
      <c r="B30" s="2">
        <v>8739000</v>
      </c>
      <c r="C30" s="2">
        <v>43000</v>
      </c>
      <c r="D30" s="2"/>
      <c r="E30" s="2"/>
      <c r="F30" s="2">
        <v>6.5</v>
      </c>
      <c r="G30" s="2">
        <v>4000</v>
      </c>
      <c r="H30" s="2">
        <v>600</v>
      </c>
      <c r="I30" s="2">
        <v>62000</v>
      </c>
      <c r="J30" s="2">
        <v>76.5</v>
      </c>
      <c r="K30" s="2">
        <v>8435000</v>
      </c>
      <c r="L30" s="2">
        <v>11026000</v>
      </c>
      <c r="M30" s="2"/>
      <c r="N30" s="2"/>
      <c r="O30" s="2">
        <v>8381000</v>
      </c>
      <c r="P30" s="2">
        <v>60000</v>
      </c>
      <c r="Q30" s="2">
        <v>10956000</v>
      </c>
      <c r="R30" s="2"/>
      <c r="S30" s="2"/>
      <c r="T30" s="2"/>
      <c r="U30" s="2"/>
      <c r="V30" s="2">
        <v>7000</v>
      </c>
      <c r="W30" s="2"/>
      <c r="X30" s="2">
        <v>358000</v>
      </c>
      <c r="Y30" s="2"/>
      <c r="Z30" s="2">
        <v>36000</v>
      </c>
      <c r="AA30" s="2">
        <v>7000</v>
      </c>
      <c r="AB30" s="2"/>
      <c r="AC30" s="2"/>
      <c r="AD30" s="2">
        <v>11000</v>
      </c>
      <c r="AE30" s="2">
        <v>3000</v>
      </c>
      <c r="AF30" s="2"/>
      <c r="AG30" s="2"/>
      <c r="AH30" s="2">
        <v>15000</v>
      </c>
      <c r="AI30" s="2">
        <v>43600</v>
      </c>
      <c r="AJ30" s="2">
        <v>198</v>
      </c>
      <c r="AK30" s="2">
        <v>8640000</v>
      </c>
      <c r="AL30" s="2"/>
      <c r="AM30" s="2">
        <v>2000</v>
      </c>
      <c r="AN30" s="2">
        <v>2400</v>
      </c>
      <c r="AO30" s="2"/>
      <c r="AP30" s="2"/>
      <c r="AQ30" s="2"/>
    </row>
    <row r="31" spans="1:43" x14ac:dyDescent="0.25">
      <c r="A31" s="2">
        <v>1989</v>
      </c>
      <c r="B31" s="2">
        <v>8243000</v>
      </c>
      <c r="C31" s="2">
        <v>39000</v>
      </c>
      <c r="D31" s="2"/>
      <c r="E31" s="2"/>
      <c r="F31" s="2">
        <v>7</v>
      </c>
      <c r="G31" s="2">
        <v>4000</v>
      </c>
      <c r="H31" s="2">
        <v>550</v>
      </c>
      <c r="I31" s="2">
        <v>58000</v>
      </c>
      <c r="J31" s="2">
        <v>76.900000000000006</v>
      </c>
      <c r="K31" s="2">
        <v>7834000</v>
      </c>
      <c r="L31" s="2">
        <v>10188000</v>
      </c>
      <c r="M31" s="2">
        <v>56000</v>
      </c>
      <c r="N31" s="2">
        <v>0</v>
      </c>
      <c r="O31" s="2">
        <v>7911000</v>
      </c>
      <c r="P31" s="2">
        <v>56000</v>
      </c>
      <c r="Q31" s="2">
        <v>10288000</v>
      </c>
      <c r="R31" s="2"/>
      <c r="S31" s="2"/>
      <c r="T31" s="2"/>
      <c r="U31" s="2"/>
      <c r="V31" s="2">
        <v>6000</v>
      </c>
      <c r="W31" s="2"/>
      <c r="X31" s="2">
        <v>332000</v>
      </c>
      <c r="Y31" s="2"/>
      <c r="Z31" s="2">
        <v>33000</v>
      </c>
      <c r="AA31" s="2">
        <v>7000</v>
      </c>
      <c r="AB31" s="2"/>
      <c r="AC31" s="2"/>
      <c r="AD31" s="2">
        <v>10000</v>
      </c>
      <c r="AE31" s="2">
        <v>3000</v>
      </c>
      <c r="AF31" s="2"/>
      <c r="AG31" s="2"/>
      <c r="AH31" s="2">
        <v>13000</v>
      </c>
      <c r="AI31" s="2">
        <v>42100</v>
      </c>
      <c r="AJ31" s="2">
        <v>207</v>
      </c>
      <c r="AK31" s="2">
        <v>8726000</v>
      </c>
      <c r="AL31" s="2"/>
      <c r="AM31" s="2">
        <v>2000</v>
      </c>
      <c r="AN31" s="2">
        <v>2200</v>
      </c>
      <c r="AO31" s="2"/>
      <c r="AP31" s="2"/>
      <c r="AQ31" s="2"/>
    </row>
    <row r="32" spans="1:43" x14ac:dyDescent="0.25">
      <c r="A32" s="2">
        <v>1990</v>
      </c>
      <c r="B32" s="2">
        <v>7595000</v>
      </c>
      <c r="C32" s="2">
        <v>36000</v>
      </c>
      <c r="D32" s="2"/>
      <c r="E32" s="2"/>
      <c r="F32" s="2">
        <v>7.1</v>
      </c>
      <c r="G32" s="2">
        <v>4000</v>
      </c>
      <c r="H32" s="2">
        <v>500</v>
      </c>
      <c r="I32" s="2">
        <v>52000</v>
      </c>
      <c r="J32" s="2">
        <v>79.400000000000006</v>
      </c>
      <c r="K32" s="2">
        <v>7309000</v>
      </c>
      <c r="L32" s="2">
        <v>9205000</v>
      </c>
      <c r="M32" s="2">
        <v>49000</v>
      </c>
      <c r="N32" s="2">
        <v>0</v>
      </c>
      <c r="O32" s="2">
        <v>7252000</v>
      </c>
      <c r="P32" s="2">
        <v>49000</v>
      </c>
      <c r="Q32" s="2">
        <v>9133000</v>
      </c>
      <c r="R32" s="2"/>
      <c r="S32" s="2"/>
      <c r="T32" s="2"/>
      <c r="U32" s="2"/>
      <c r="V32" s="2">
        <v>6000</v>
      </c>
      <c r="W32" s="2"/>
      <c r="X32" s="2">
        <v>343000</v>
      </c>
      <c r="Y32" s="2"/>
      <c r="Z32" s="2">
        <v>30000</v>
      </c>
      <c r="AA32" s="2">
        <v>6000</v>
      </c>
      <c r="AB32" s="2"/>
      <c r="AC32" s="2"/>
      <c r="AD32" s="2">
        <v>9000</v>
      </c>
      <c r="AE32" s="2">
        <v>2000</v>
      </c>
      <c r="AF32" s="2"/>
      <c r="AG32" s="2"/>
      <c r="AH32" s="2">
        <v>13000</v>
      </c>
      <c r="AI32" s="2">
        <v>42600</v>
      </c>
      <c r="AJ32" s="2">
        <v>205</v>
      </c>
      <c r="AK32" s="2">
        <v>8736000</v>
      </c>
      <c r="AL32" s="2"/>
      <c r="AM32" s="2">
        <v>2000</v>
      </c>
      <c r="AN32" s="2">
        <v>1900</v>
      </c>
      <c r="AO32" s="2"/>
      <c r="AP32" s="2"/>
      <c r="AQ32" s="2"/>
    </row>
    <row r="33" spans="1:43" x14ac:dyDescent="0.25">
      <c r="A33" s="2">
        <v>1991</v>
      </c>
      <c r="B33" s="2">
        <v>6924000</v>
      </c>
      <c r="C33" s="2">
        <v>34000</v>
      </c>
      <c r="D33" s="2"/>
      <c r="E33" s="2"/>
      <c r="F33" s="2">
        <v>6.9</v>
      </c>
      <c r="G33" s="2">
        <v>4000</v>
      </c>
      <c r="H33" s="2">
        <v>450</v>
      </c>
      <c r="I33" s="2">
        <v>50000</v>
      </c>
      <c r="J33" s="2">
        <v>80</v>
      </c>
      <c r="K33" s="2">
        <v>6858000</v>
      </c>
      <c r="L33" s="2">
        <v>8573000</v>
      </c>
      <c r="M33" s="2">
        <v>46000</v>
      </c>
      <c r="N33" s="2">
        <v>0</v>
      </c>
      <c r="O33" s="2">
        <v>6463000</v>
      </c>
      <c r="P33" s="2">
        <v>46000</v>
      </c>
      <c r="Q33" s="2">
        <v>8079000</v>
      </c>
      <c r="R33" s="2"/>
      <c r="S33" s="2"/>
      <c r="T33" s="2"/>
      <c r="U33" s="2"/>
      <c r="V33" s="2">
        <v>6000</v>
      </c>
      <c r="W33" s="2"/>
      <c r="X33" s="2">
        <v>461000</v>
      </c>
      <c r="Y33" s="2"/>
      <c r="Z33" s="2">
        <v>28000</v>
      </c>
      <c r="AA33" s="2">
        <v>6000</v>
      </c>
      <c r="AB33" s="2"/>
      <c r="AC33" s="2"/>
      <c r="AD33" s="2">
        <v>8000</v>
      </c>
      <c r="AE33" s="2">
        <v>2000</v>
      </c>
      <c r="AF33" s="2"/>
      <c r="AG33" s="2"/>
      <c r="AH33" s="2">
        <v>12000</v>
      </c>
      <c r="AI33" s="2">
        <v>42800</v>
      </c>
      <c r="AJ33" s="2">
        <v>198</v>
      </c>
      <c r="AK33" s="2">
        <v>8477000</v>
      </c>
      <c r="AL33" s="2"/>
      <c r="AM33" s="2">
        <v>2000</v>
      </c>
      <c r="AN33" s="2">
        <v>1900</v>
      </c>
      <c r="AO33" s="2"/>
      <c r="AP33" s="2"/>
      <c r="AQ33" s="2"/>
    </row>
    <row r="34" spans="1:43" x14ac:dyDescent="0.25">
      <c r="A34" s="2">
        <v>1992</v>
      </c>
      <c r="B34" s="2">
        <v>6903000</v>
      </c>
      <c r="C34" s="2">
        <v>35000</v>
      </c>
      <c r="D34" s="2"/>
      <c r="E34" s="2"/>
      <c r="F34" s="2">
        <v>6.5</v>
      </c>
      <c r="G34" s="2">
        <v>5000</v>
      </c>
      <c r="H34" s="2">
        <v>400</v>
      </c>
      <c r="I34" s="2">
        <v>53000</v>
      </c>
      <c r="J34" s="2">
        <v>81.599999999999994</v>
      </c>
      <c r="K34" s="2">
        <v>7000000</v>
      </c>
      <c r="L34" s="2">
        <v>8579000</v>
      </c>
      <c r="M34" s="2">
        <v>45000</v>
      </c>
      <c r="N34" s="2">
        <v>0</v>
      </c>
      <c r="O34" s="2">
        <v>6521000</v>
      </c>
      <c r="P34" s="2">
        <v>45000</v>
      </c>
      <c r="Q34" s="2">
        <v>7992000</v>
      </c>
      <c r="R34" s="2"/>
      <c r="S34" s="2"/>
      <c r="T34" s="2">
        <v>2300</v>
      </c>
      <c r="U34" s="2"/>
      <c r="V34" s="2">
        <v>6000</v>
      </c>
      <c r="W34" s="2"/>
      <c r="X34" s="2">
        <v>382000</v>
      </c>
      <c r="Y34" s="2"/>
      <c r="Z34" s="2">
        <v>29000</v>
      </c>
      <c r="AA34" s="2">
        <v>5000</v>
      </c>
      <c r="AB34" s="2"/>
      <c r="AC34" s="2"/>
      <c r="AD34" s="2">
        <v>9000</v>
      </c>
      <c r="AE34" s="2">
        <v>2000</v>
      </c>
      <c r="AF34" s="2"/>
      <c r="AG34" s="2"/>
      <c r="AH34" s="2">
        <v>13000</v>
      </c>
      <c r="AI34" s="2">
        <v>41600</v>
      </c>
      <c r="AJ34" s="2">
        <v>200</v>
      </c>
      <c r="AK34" s="2">
        <v>8304000</v>
      </c>
      <c r="AL34" s="2">
        <v>2500</v>
      </c>
      <c r="AM34" s="2">
        <v>2000</v>
      </c>
      <c r="AN34" s="2">
        <v>2000</v>
      </c>
      <c r="AO34" s="2"/>
      <c r="AP34" s="2"/>
      <c r="AQ34" s="2"/>
    </row>
    <row r="35" spans="1:43" x14ac:dyDescent="0.25">
      <c r="A35" s="2">
        <v>1993</v>
      </c>
      <c r="B35" s="2">
        <v>6518000</v>
      </c>
      <c r="C35" s="2">
        <v>33000</v>
      </c>
      <c r="D35" s="2">
        <v>4620000</v>
      </c>
      <c r="E35" s="2">
        <v>140</v>
      </c>
      <c r="F35" s="2">
        <v>6.81</v>
      </c>
      <c r="G35" s="2">
        <v>5000</v>
      </c>
      <c r="H35" s="2">
        <v>350</v>
      </c>
      <c r="I35" s="2">
        <v>49000</v>
      </c>
      <c r="J35" s="2">
        <v>80.7</v>
      </c>
      <c r="K35" s="2">
        <v>6373000</v>
      </c>
      <c r="L35" s="2">
        <v>7898000</v>
      </c>
      <c r="M35" s="2">
        <v>45000</v>
      </c>
      <c r="N35" s="2">
        <v>0</v>
      </c>
      <c r="O35" s="2">
        <v>6355000</v>
      </c>
      <c r="P35" s="2">
        <v>45000</v>
      </c>
      <c r="Q35" s="2">
        <v>7875000</v>
      </c>
      <c r="R35" s="2"/>
      <c r="S35" s="2"/>
      <c r="T35" s="2">
        <v>500</v>
      </c>
      <c r="U35" s="2"/>
      <c r="V35" s="2">
        <v>6000</v>
      </c>
      <c r="W35" s="2"/>
      <c r="X35" s="2">
        <v>163000</v>
      </c>
      <c r="Y35" s="2"/>
      <c r="Z35" s="2">
        <v>27000</v>
      </c>
      <c r="AA35" s="2">
        <v>5000</v>
      </c>
      <c r="AB35" s="2"/>
      <c r="AC35" s="2"/>
      <c r="AD35" s="2">
        <v>7000</v>
      </c>
      <c r="AE35" s="2">
        <v>2000</v>
      </c>
      <c r="AF35" s="2"/>
      <c r="AG35" s="2"/>
      <c r="AH35" s="2">
        <v>13000</v>
      </c>
      <c r="AI35" s="2">
        <v>41600</v>
      </c>
      <c r="AJ35" s="2">
        <v>189</v>
      </c>
      <c r="AK35" s="2">
        <v>7852000</v>
      </c>
      <c r="AL35" s="2">
        <v>500</v>
      </c>
      <c r="AM35" s="2">
        <v>1000</v>
      </c>
      <c r="AN35" s="2">
        <v>7200</v>
      </c>
      <c r="AO35" s="2"/>
      <c r="AP35" s="2"/>
      <c r="AQ35" s="2"/>
    </row>
    <row r="36" spans="1:43" x14ac:dyDescent="0.25">
      <c r="A36" s="2">
        <v>1994</v>
      </c>
      <c r="B36" s="2">
        <v>6350000</v>
      </c>
      <c r="C36" s="2">
        <v>35000</v>
      </c>
      <c r="D36" s="2">
        <v>4375000</v>
      </c>
      <c r="E36" s="2">
        <v>125</v>
      </c>
      <c r="F36" s="2">
        <v>6.93</v>
      </c>
      <c r="G36" s="2">
        <v>5000</v>
      </c>
      <c r="H36" s="2">
        <v>300</v>
      </c>
      <c r="I36" s="2">
        <v>52000</v>
      </c>
      <c r="J36" s="2">
        <v>78.400000000000006</v>
      </c>
      <c r="K36" s="2">
        <v>6539000</v>
      </c>
      <c r="L36" s="2">
        <v>8340000</v>
      </c>
      <c r="M36" s="2">
        <v>44000</v>
      </c>
      <c r="N36" s="2">
        <v>0</v>
      </c>
      <c r="O36" s="2">
        <v>6209000</v>
      </c>
      <c r="P36" s="2">
        <v>44000</v>
      </c>
      <c r="Q36" s="2">
        <v>7920000</v>
      </c>
      <c r="R36" s="2"/>
      <c r="S36" s="2"/>
      <c r="T36" s="2">
        <v>28800</v>
      </c>
      <c r="U36" s="2"/>
      <c r="V36" s="2">
        <v>6000</v>
      </c>
      <c r="W36" s="2"/>
      <c r="X36" s="2">
        <v>141000</v>
      </c>
      <c r="Y36" s="2"/>
      <c r="Z36" s="2">
        <v>29000</v>
      </c>
      <c r="AA36" s="2">
        <v>6000</v>
      </c>
      <c r="AB36" s="2"/>
      <c r="AC36" s="2"/>
      <c r="AD36" s="2">
        <v>8000</v>
      </c>
      <c r="AE36" s="2">
        <v>2000</v>
      </c>
      <c r="AF36" s="2"/>
      <c r="AG36" s="2"/>
      <c r="AH36" s="2">
        <v>13000</v>
      </c>
      <c r="AI36" s="2">
        <v>42200</v>
      </c>
      <c r="AJ36" s="2">
        <v>197</v>
      </c>
      <c r="AK36" s="2">
        <v>8291000</v>
      </c>
      <c r="AL36" s="2">
        <v>29000</v>
      </c>
      <c r="AM36" s="2">
        <v>1000</v>
      </c>
      <c r="AN36" s="2">
        <v>7500</v>
      </c>
      <c r="AO36" s="2"/>
      <c r="AP36" s="2"/>
      <c r="AQ36" s="2">
        <v>200</v>
      </c>
    </row>
    <row r="37" spans="1:43" x14ac:dyDescent="0.25">
      <c r="A37" s="2">
        <v>1995</v>
      </c>
      <c r="B37" s="2">
        <v>6740000</v>
      </c>
      <c r="C37" s="2">
        <v>34000</v>
      </c>
      <c r="D37" s="2">
        <v>4420000</v>
      </c>
      <c r="E37" s="2">
        <v>130</v>
      </c>
      <c r="F37" s="2">
        <v>6.99</v>
      </c>
      <c r="G37" s="2">
        <v>4000</v>
      </c>
      <c r="H37" s="2">
        <v>300</v>
      </c>
      <c r="I37" s="2">
        <v>51000</v>
      </c>
      <c r="J37" s="2">
        <v>80.2</v>
      </c>
      <c r="K37" s="2">
        <v>6669000</v>
      </c>
      <c r="L37" s="2">
        <v>8315000</v>
      </c>
      <c r="M37" s="2">
        <v>47000</v>
      </c>
      <c r="N37" s="2">
        <v>0</v>
      </c>
      <c r="O37" s="2">
        <v>6596000</v>
      </c>
      <c r="P37" s="2">
        <v>47000</v>
      </c>
      <c r="Q37" s="2">
        <v>8225000</v>
      </c>
      <c r="R37" s="2"/>
      <c r="S37" s="2"/>
      <c r="T37" s="2">
        <v>31100</v>
      </c>
      <c r="U37" s="2"/>
      <c r="V37" s="2">
        <v>6000</v>
      </c>
      <c r="W37" s="2"/>
      <c r="X37" s="2">
        <v>144000</v>
      </c>
      <c r="Y37" s="2"/>
      <c r="Z37" s="2">
        <v>28000</v>
      </c>
      <c r="AA37" s="2">
        <v>6000</v>
      </c>
      <c r="AB37" s="2"/>
      <c r="AC37" s="2"/>
      <c r="AD37" s="2">
        <v>7000</v>
      </c>
      <c r="AE37" s="2">
        <v>2000</v>
      </c>
      <c r="AF37" s="2"/>
      <c r="AG37" s="2"/>
      <c r="AH37" s="2">
        <v>13000</v>
      </c>
      <c r="AI37" s="2">
        <v>41000</v>
      </c>
      <c r="AJ37" s="2">
        <v>197</v>
      </c>
      <c r="AK37" s="2">
        <v>8069000</v>
      </c>
      <c r="AL37" s="2">
        <v>31400</v>
      </c>
      <c r="AM37" s="2">
        <v>1000</v>
      </c>
      <c r="AN37" s="2">
        <v>7300</v>
      </c>
      <c r="AO37" s="2"/>
      <c r="AP37" s="2"/>
      <c r="AQ37" s="2">
        <v>300</v>
      </c>
    </row>
    <row r="38" spans="1:43" x14ac:dyDescent="0.25">
      <c r="A38" s="2">
        <v>1996</v>
      </c>
      <c r="B38" s="2">
        <v>6741000</v>
      </c>
      <c r="C38" s="2">
        <v>28000</v>
      </c>
      <c r="D38" s="2">
        <v>4200000</v>
      </c>
      <c r="E38" s="2">
        <v>150</v>
      </c>
      <c r="F38" s="2">
        <v>6.62</v>
      </c>
      <c r="G38" s="2">
        <v>5000</v>
      </c>
      <c r="H38" s="2">
        <v>250</v>
      </c>
      <c r="I38" s="2">
        <v>45000</v>
      </c>
      <c r="J38" s="2">
        <v>81.3</v>
      </c>
      <c r="K38" s="2">
        <v>6184000</v>
      </c>
      <c r="L38" s="2">
        <v>7607000</v>
      </c>
      <c r="M38" s="2">
        <v>45000</v>
      </c>
      <c r="N38" s="2">
        <v>0</v>
      </c>
      <c r="O38" s="2">
        <v>6585000</v>
      </c>
      <c r="P38" s="2">
        <v>45000</v>
      </c>
      <c r="Q38" s="2">
        <v>8100000</v>
      </c>
      <c r="R38" s="2"/>
      <c r="S38" s="2"/>
      <c r="T38" s="2">
        <v>42600</v>
      </c>
      <c r="U38" s="2">
        <v>100</v>
      </c>
      <c r="V38" s="2">
        <v>5000</v>
      </c>
      <c r="W38" s="2"/>
      <c r="X38" s="2">
        <v>156000</v>
      </c>
      <c r="Y38" s="2"/>
      <c r="Z38" s="2">
        <v>23000</v>
      </c>
      <c r="AA38" s="2">
        <v>5000</v>
      </c>
      <c r="AB38" s="2"/>
      <c r="AC38" s="2"/>
      <c r="AD38" s="2">
        <v>6000</v>
      </c>
      <c r="AE38" s="2">
        <v>2000</v>
      </c>
      <c r="AF38" s="2"/>
      <c r="AG38" s="2"/>
      <c r="AH38" s="2">
        <v>10000</v>
      </c>
      <c r="AI38" s="2">
        <v>43400</v>
      </c>
      <c r="AJ38" s="2">
        <v>191</v>
      </c>
      <c r="AK38" s="2">
        <v>8284000</v>
      </c>
      <c r="AL38" s="2">
        <v>43400</v>
      </c>
      <c r="AM38" s="2">
        <v>1000</v>
      </c>
      <c r="AN38" s="2">
        <v>6800</v>
      </c>
      <c r="AO38" s="2"/>
      <c r="AP38" s="2"/>
      <c r="AQ38" s="2">
        <v>700</v>
      </c>
    </row>
    <row r="39" spans="1:43" x14ac:dyDescent="0.25">
      <c r="A39" s="2">
        <v>1997</v>
      </c>
      <c r="B39" s="2">
        <v>5063000</v>
      </c>
      <c r="C39" s="2">
        <v>29000</v>
      </c>
      <c r="D39" s="2">
        <v>3770000</v>
      </c>
      <c r="E39" s="2">
        <v>130</v>
      </c>
      <c r="F39" s="2">
        <v>6.96</v>
      </c>
      <c r="G39" s="2">
        <v>4000</v>
      </c>
      <c r="H39" s="2">
        <v>250</v>
      </c>
      <c r="I39" s="2">
        <v>39000</v>
      </c>
      <c r="J39" s="2">
        <v>80.3</v>
      </c>
      <c r="K39" s="2">
        <v>5091000</v>
      </c>
      <c r="L39" s="2">
        <v>6340000</v>
      </c>
      <c r="M39" s="2">
        <v>33000</v>
      </c>
      <c r="N39" s="2"/>
      <c r="O39" s="2">
        <v>4902000</v>
      </c>
      <c r="P39" s="2">
        <v>33000</v>
      </c>
      <c r="Q39" s="2">
        <v>6105000</v>
      </c>
      <c r="R39" s="2"/>
      <c r="S39" s="2"/>
      <c r="T39" s="2">
        <v>39700</v>
      </c>
      <c r="U39" s="2">
        <v>100</v>
      </c>
      <c r="V39" s="2">
        <v>5000</v>
      </c>
      <c r="W39" s="2"/>
      <c r="X39" s="2">
        <v>161000</v>
      </c>
      <c r="Y39" s="2"/>
      <c r="Z39" s="2">
        <v>24000</v>
      </c>
      <c r="AA39" s="2">
        <v>5000</v>
      </c>
      <c r="AB39" s="2"/>
      <c r="AC39" s="2"/>
      <c r="AD39" s="2">
        <v>6000</v>
      </c>
      <c r="AE39" s="2">
        <v>2000</v>
      </c>
      <c r="AF39" s="2"/>
      <c r="AG39" s="2"/>
      <c r="AH39" s="2">
        <v>11000</v>
      </c>
      <c r="AI39" s="2">
        <v>40500</v>
      </c>
      <c r="AJ39" s="2">
        <v>200</v>
      </c>
      <c r="AK39" s="2">
        <v>8107000</v>
      </c>
      <c r="AL39" s="2">
        <v>40500</v>
      </c>
      <c r="AM39" s="2">
        <v>1000</v>
      </c>
      <c r="AN39" s="2">
        <v>5600</v>
      </c>
      <c r="AO39" s="2"/>
      <c r="AP39" s="2"/>
      <c r="AQ39" s="2">
        <v>700</v>
      </c>
    </row>
    <row r="40" spans="1:43" x14ac:dyDescent="0.25">
      <c r="A40" s="2">
        <v>1998</v>
      </c>
      <c r="B40" s="2">
        <v>5401000</v>
      </c>
      <c r="C40" s="2">
        <v>29000</v>
      </c>
      <c r="D40" s="2">
        <v>3770000</v>
      </c>
      <c r="E40" s="2">
        <v>130</v>
      </c>
      <c r="F40" s="2">
        <v>7.36</v>
      </c>
      <c r="G40" s="2">
        <v>3000</v>
      </c>
      <c r="H40" s="2">
        <v>250</v>
      </c>
      <c r="I40" s="2">
        <v>39000</v>
      </c>
      <c r="J40" s="2">
        <v>83.1</v>
      </c>
      <c r="K40" s="2">
        <v>5480000</v>
      </c>
      <c r="L40" s="2">
        <v>6595000</v>
      </c>
      <c r="M40" s="2">
        <v>35000</v>
      </c>
      <c r="N40" s="2"/>
      <c r="O40" s="2">
        <v>5235000</v>
      </c>
      <c r="P40" s="2">
        <v>35000</v>
      </c>
      <c r="Q40" s="2">
        <v>6300000</v>
      </c>
      <c r="R40" s="2"/>
      <c r="S40" s="2"/>
      <c r="T40" s="2">
        <v>36000</v>
      </c>
      <c r="U40" s="2">
        <v>100</v>
      </c>
      <c r="V40" s="2">
        <v>5000</v>
      </c>
      <c r="W40" s="2"/>
      <c r="X40" s="2">
        <v>166000</v>
      </c>
      <c r="Y40" s="2"/>
      <c r="Z40" s="2">
        <v>24000</v>
      </c>
      <c r="AA40" s="2">
        <v>4000</v>
      </c>
      <c r="AB40" s="2"/>
      <c r="AC40" s="2"/>
      <c r="AD40" s="2">
        <v>7000</v>
      </c>
      <c r="AE40" s="2">
        <v>3000</v>
      </c>
      <c r="AF40" s="2"/>
      <c r="AG40" s="2"/>
      <c r="AH40" s="2">
        <v>10000</v>
      </c>
      <c r="AI40" s="2">
        <v>36500</v>
      </c>
      <c r="AJ40" s="2">
        <v>200</v>
      </c>
      <c r="AK40" s="2">
        <v>7303000</v>
      </c>
      <c r="AL40" s="2">
        <v>36500</v>
      </c>
      <c r="AM40" s="2">
        <v>1000</v>
      </c>
      <c r="AN40" s="2">
        <v>5300</v>
      </c>
      <c r="AO40" s="2"/>
      <c r="AP40" s="2"/>
      <c r="AQ40" s="2">
        <v>400</v>
      </c>
    </row>
    <row r="41" spans="1:43" x14ac:dyDescent="0.25">
      <c r="A41" s="2">
        <v>1999</v>
      </c>
      <c r="B41" s="2">
        <v>5233000</v>
      </c>
      <c r="C41" s="2">
        <v>28000</v>
      </c>
      <c r="D41" s="2">
        <v>3920000</v>
      </c>
      <c r="E41" s="2">
        <v>140</v>
      </c>
      <c r="F41" s="2">
        <v>7.65</v>
      </c>
      <c r="G41" s="2">
        <v>4000</v>
      </c>
      <c r="H41" s="2">
        <v>230</v>
      </c>
      <c r="I41" s="2">
        <v>39000</v>
      </c>
      <c r="J41" s="2">
        <v>80.5</v>
      </c>
      <c r="K41" s="2">
        <v>5204000</v>
      </c>
      <c r="L41" s="2">
        <v>6465000</v>
      </c>
      <c r="M41" s="2">
        <v>35000</v>
      </c>
      <c r="N41" s="2"/>
      <c r="O41" s="2">
        <v>5072000</v>
      </c>
      <c r="P41" s="2">
        <v>35000</v>
      </c>
      <c r="Q41" s="2">
        <v>6300000</v>
      </c>
      <c r="R41" s="2"/>
      <c r="S41" s="2"/>
      <c r="T41" s="2">
        <v>35500</v>
      </c>
      <c r="U41" s="2">
        <v>100</v>
      </c>
      <c r="V41" s="2">
        <v>5000</v>
      </c>
      <c r="W41" s="2"/>
      <c r="X41" s="2">
        <v>161000</v>
      </c>
      <c r="Y41" s="2"/>
      <c r="Z41" s="2">
        <v>23000</v>
      </c>
      <c r="AA41" s="2">
        <v>4000</v>
      </c>
      <c r="AB41" s="2"/>
      <c r="AC41" s="2"/>
      <c r="AD41" s="2">
        <v>7000</v>
      </c>
      <c r="AE41" s="2">
        <v>3000</v>
      </c>
      <c r="AF41" s="2"/>
      <c r="AG41" s="2"/>
      <c r="AH41" s="2">
        <v>9000</v>
      </c>
      <c r="AI41" s="2">
        <v>36000</v>
      </c>
      <c r="AJ41" s="2">
        <v>204</v>
      </c>
      <c r="AK41" s="2">
        <v>7366000</v>
      </c>
      <c r="AL41" s="2">
        <v>36000</v>
      </c>
      <c r="AM41" s="2">
        <v>1000</v>
      </c>
      <c r="AN41" s="2">
        <v>5100</v>
      </c>
      <c r="AO41" s="2"/>
      <c r="AP41" s="2"/>
      <c r="AQ41" s="2">
        <v>400</v>
      </c>
    </row>
    <row r="42" spans="1:43" x14ac:dyDescent="0.25">
      <c r="A42" s="2">
        <v>2000</v>
      </c>
      <c r="B42" s="2">
        <v>4568000</v>
      </c>
      <c r="C42" s="2">
        <v>26000</v>
      </c>
      <c r="D42" s="2">
        <v>3640000</v>
      </c>
      <c r="E42" s="2">
        <v>140</v>
      </c>
      <c r="F42" s="2">
        <v>7.06</v>
      </c>
      <c r="G42" s="2">
        <v>6000</v>
      </c>
      <c r="H42" s="2">
        <v>230</v>
      </c>
      <c r="I42" s="2">
        <v>36000</v>
      </c>
      <c r="J42" s="2">
        <v>79.3</v>
      </c>
      <c r="K42" s="2">
        <v>4254000</v>
      </c>
      <c r="L42" s="2">
        <v>5365000</v>
      </c>
      <c r="M42" s="2">
        <v>31000</v>
      </c>
      <c r="N42" s="2"/>
      <c r="O42" s="2">
        <v>4425000</v>
      </c>
      <c r="P42" s="2">
        <v>31000</v>
      </c>
      <c r="Q42" s="2">
        <v>5580000</v>
      </c>
      <c r="R42" s="2"/>
      <c r="S42" s="2"/>
      <c r="T42" s="2">
        <v>35400</v>
      </c>
      <c r="U42" s="2">
        <v>100</v>
      </c>
      <c r="V42" s="2">
        <v>5000</v>
      </c>
      <c r="W42" s="2"/>
      <c r="X42" s="2">
        <v>143000</v>
      </c>
      <c r="Y42" s="2"/>
      <c r="Z42" s="2">
        <v>21000</v>
      </c>
      <c r="AA42" s="2">
        <v>3000</v>
      </c>
      <c r="AB42" s="2"/>
      <c r="AC42" s="2"/>
      <c r="AD42" s="2">
        <v>6000</v>
      </c>
      <c r="AE42" s="2">
        <v>2000</v>
      </c>
      <c r="AF42" s="2"/>
      <c r="AG42" s="2"/>
      <c r="AH42" s="2">
        <v>10000</v>
      </c>
      <c r="AI42" s="2">
        <v>35800</v>
      </c>
      <c r="AJ42" s="2">
        <v>206</v>
      </c>
      <c r="AK42" s="2">
        <v>7375000</v>
      </c>
      <c r="AL42" s="2">
        <v>35800</v>
      </c>
      <c r="AM42" s="2">
        <v>1000</v>
      </c>
      <c r="AN42" s="2">
        <v>5100</v>
      </c>
      <c r="AO42" s="2"/>
      <c r="AP42" s="2"/>
      <c r="AQ42" s="2">
        <v>300</v>
      </c>
    </row>
    <row r="43" spans="1:43" x14ac:dyDescent="0.25">
      <c r="A43" s="2">
        <v>2001</v>
      </c>
      <c r="B43" s="2">
        <v>4660000</v>
      </c>
      <c r="C43" s="2">
        <v>27000</v>
      </c>
      <c r="D43" s="2">
        <v>3780000</v>
      </c>
      <c r="E43" s="2">
        <v>140</v>
      </c>
      <c r="F43" s="2">
        <v>7.55</v>
      </c>
      <c r="G43" s="2">
        <v>4000</v>
      </c>
      <c r="H43" s="2">
        <v>230</v>
      </c>
      <c r="I43" s="2">
        <v>37000</v>
      </c>
      <c r="J43" s="2">
        <v>83.2</v>
      </c>
      <c r="K43" s="2">
        <v>5038000</v>
      </c>
      <c r="L43" s="2">
        <v>6055000</v>
      </c>
      <c r="M43" s="2">
        <v>31000</v>
      </c>
      <c r="N43" s="2"/>
      <c r="O43" s="2">
        <v>4514000</v>
      </c>
      <c r="P43" s="2">
        <v>31000</v>
      </c>
      <c r="Q43" s="2">
        <v>5425000</v>
      </c>
      <c r="R43" s="2"/>
      <c r="S43" s="2"/>
      <c r="T43" s="2">
        <v>34500</v>
      </c>
      <c r="U43" s="2"/>
      <c r="V43" s="2">
        <v>6000</v>
      </c>
      <c r="W43" s="2"/>
      <c r="X43" s="2">
        <v>146000</v>
      </c>
      <c r="Y43" s="2"/>
      <c r="Z43" s="2">
        <v>21000</v>
      </c>
      <c r="AA43" s="2">
        <v>4000</v>
      </c>
      <c r="AB43" s="2"/>
      <c r="AC43" s="2"/>
      <c r="AD43" s="2">
        <v>6000</v>
      </c>
      <c r="AE43" s="2">
        <v>2000</v>
      </c>
      <c r="AF43" s="2"/>
      <c r="AG43" s="2"/>
      <c r="AH43" s="2">
        <v>9000</v>
      </c>
      <c r="AI43" s="2">
        <v>34900</v>
      </c>
      <c r="AJ43" s="2">
        <v>204</v>
      </c>
      <c r="AK43" s="2">
        <v>7120000</v>
      </c>
      <c r="AL43" s="2">
        <v>34900</v>
      </c>
      <c r="AM43" s="2">
        <v>1000</v>
      </c>
      <c r="AN43" s="2">
        <v>4900</v>
      </c>
      <c r="AO43" s="2"/>
      <c r="AP43" s="2"/>
      <c r="AQ43" s="2">
        <v>400</v>
      </c>
    </row>
    <row r="44" spans="1:43" x14ac:dyDescent="0.25">
      <c r="A44" s="2">
        <v>2002</v>
      </c>
      <c r="B44" s="2">
        <v>4948000</v>
      </c>
      <c r="C44" s="2">
        <v>24000</v>
      </c>
      <c r="D44" s="2">
        <v>3360000</v>
      </c>
      <c r="E44" s="2">
        <v>140</v>
      </c>
      <c r="F44" s="2">
        <v>7.11</v>
      </c>
      <c r="G44" s="2">
        <v>4000</v>
      </c>
      <c r="H44" s="2">
        <v>210</v>
      </c>
      <c r="I44" s="2">
        <v>32000</v>
      </c>
      <c r="J44" s="2">
        <v>84</v>
      </c>
      <c r="K44" s="2">
        <v>4557000</v>
      </c>
      <c r="L44" s="2">
        <v>5425000</v>
      </c>
      <c r="M44" s="2">
        <v>30000</v>
      </c>
      <c r="N44" s="2"/>
      <c r="O44" s="2">
        <v>4788000</v>
      </c>
      <c r="P44" s="2">
        <v>30000</v>
      </c>
      <c r="Q44" s="2">
        <v>5700000</v>
      </c>
      <c r="R44" s="2"/>
      <c r="S44" s="2"/>
      <c r="T44" s="2">
        <v>31700</v>
      </c>
      <c r="U44" s="2"/>
      <c r="V44" s="2">
        <v>5000</v>
      </c>
      <c r="W44" s="2"/>
      <c r="X44" s="2">
        <v>160000</v>
      </c>
      <c r="Y44" s="2"/>
      <c r="Z44" s="2">
        <v>19000</v>
      </c>
      <c r="AA44" s="2">
        <v>4000</v>
      </c>
      <c r="AB44" s="2"/>
      <c r="AC44" s="2"/>
      <c r="AD44" s="2">
        <v>5000</v>
      </c>
      <c r="AE44" s="2">
        <v>2000</v>
      </c>
      <c r="AF44" s="2"/>
      <c r="AG44" s="2"/>
      <c r="AH44" s="2">
        <v>8000</v>
      </c>
      <c r="AI44" s="2">
        <v>32100</v>
      </c>
      <c r="AJ44" s="2">
        <v>212</v>
      </c>
      <c r="AK44" s="2">
        <v>6789000</v>
      </c>
      <c r="AL44" s="2">
        <v>32100</v>
      </c>
      <c r="AM44" s="2">
        <v>1000</v>
      </c>
      <c r="AN44" s="2">
        <v>4500</v>
      </c>
      <c r="AO44" s="2"/>
      <c r="AP44" s="2"/>
      <c r="AQ44" s="2">
        <v>300</v>
      </c>
    </row>
    <row r="45" spans="1:43" x14ac:dyDescent="0.25">
      <c r="A45" s="2">
        <v>2003</v>
      </c>
      <c r="B45" s="2">
        <v>4506000</v>
      </c>
      <c r="C45" s="2">
        <v>23000</v>
      </c>
      <c r="D45" s="2">
        <v>3220000</v>
      </c>
      <c r="E45" s="2">
        <v>140</v>
      </c>
      <c r="F45" s="2">
        <v>7.21</v>
      </c>
      <c r="G45" s="2">
        <v>4000</v>
      </c>
      <c r="H45" s="2">
        <v>210</v>
      </c>
      <c r="I45" s="2">
        <v>31000</v>
      </c>
      <c r="J45" s="2">
        <v>84.7</v>
      </c>
      <c r="K45" s="2">
        <v>4379000</v>
      </c>
      <c r="L45" s="2">
        <v>5170000</v>
      </c>
      <c r="M45" s="2">
        <v>27000</v>
      </c>
      <c r="N45" s="2"/>
      <c r="O45" s="2">
        <v>4345000</v>
      </c>
      <c r="P45" s="2">
        <v>27000</v>
      </c>
      <c r="Q45" s="2">
        <v>5130000</v>
      </c>
      <c r="R45" s="2"/>
      <c r="S45" s="2">
        <v>87.7</v>
      </c>
      <c r="T45" s="2">
        <v>29000</v>
      </c>
      <c r="U45" s="2"/>
      <c r="V45" s="2">
        <v>5000</v>
      </c>
      <c r="W45" s="2"/>
      <c r="X45" s="2">
        <v>161000</v>
      </c>
      <c r="Y45" s="2"/>
      <c r="Z45" s="2">
        <v>18000</v>
      </c>
      <c r="AA45" s="2">
        <v>3000</v>
      </c>
      <c r="AB45" s="2"/>
      <c r="AC45" s="2"/>
      <c r="AD45" s="2">
        <v>5000</v>
      </c>
      <c r="AE45" s="2">
        <v>2000</v>
      </c>
      <c r="AF45" s="2"/>
      <c r="AG45" s="2"/>
      <c r="AH45" s="2">
        <v>8000</v>
      </c>
      <c r="AI45" s="2">
        <v>29300</v>
      </c>
      <c r="AJ45" s="2">
        <v>209</v>
      </c>
      <c r="AK45" s="2">
        <v>6111000</v>
      </c>
      <c r="AL45" s="2">
        <v>29300</v>
      </c>
      <c r="AM45" s="2">
        <v>1000</v>
      </c>
      <c r="AN45" s="2">
        <v>4300</v>
      </c>
      <c r="AO45" s="2">
        <v>46.4</v>
      </c>
      <c r="AP45" s="2"/>
      <c r="AQ45" s="2">
        <v>300</v>
      </c>
    </row>
    <row r="46" spans="1:43" x14ac:dyDescent="0.25">
      <c r="A46" s="2">
        <v>2004</v>
      </c>
      <c r="B46" s="2">
        <v>4628000</v>
      </c>
      <c r="C46" s="2">
        <v>22000</v>
      </c>
      <c r="D46" s="2">
        <v>3520000</v>
      </c>
      <c r="E46" s="2">
        <v>160</v>
      </c>
      <c r="F46" s="2">
        <v>7.21</v>
      </c>
      <c r="G46" s="2">
        <v>4000</v>
      </c>
      <c r="H46" s="2">
        <v>250</v>
      </c>
      <c r="I46" s="2">
        <v>31000</v>
      </c>
      <c r="J46" s="2">
        <v>87</v>
      </c>
      <c r="K46" s="2">
        <v>4588000</v>
      </c>
      <c r="L46" s="2">
        <v>5274000</v>
      </c>
      <c r="M46" s="2">
        <v>27000</v>
      </c>
      <c r="N46" s="2"/>
      <c r="O46" s="2">
        <v>4463000</v>
      </c>
      <c r="P46" s="2">
        <v>27000</v>
      </c>
      <c r="Q46" s="2">
        <v>5130000</v>
      </c>
      <c r="R46" s="2"/>
      <c r="S46" s="2">
        <v>89.8</v>
      </c>
      <c r="T46" s="2">
        <v>28100</v>
      </c>
      <c r="U46" s="2"/>
      <c r="V46" s="2">
        <v>5200</v>
      </c>
      <c r="W46" s="2"/>
      <c r="X46" s="2">
        <v>165000</v>
      </c>
      <c r="Y46" s="2"/>
      <c r="Z46" s="2">
        <v>16800</v>
      </c>
      <c r="AA46" s="2">
        <v>3200</v>
      </c>
      <c r="AB46" s="2"/>
      <c r="AC46" s="2"/>
      <c r="AD46" s="2">
        <v>4400</v>
      </c>
      <c r="AE46" s="2">
        <v>1600</v>
      </c>
      <c r="AF46" s="2"/>
      <c r="AG46" s="2"/>
      <c r="AH46" s="2">
        <v>7600</v>
      </c>
      <c r="AI46" s="2">
        <v>28300</v>
      </c>
      <c r="AJ46" s="2">
        <v>202</v>
      </c>
      <c r="AK46" s="2">
        <v>5729000</v>
      </c>
      <c r="AL46" s="2">
        <v>28300</v>
      </c>
      <c r="AM46" s="2">
        <v>1000</v>
      </c>
      <c r="AN46" s="2">
        <v>4300</v>
      </c>
      <c r="AO46" s="2">
        <v>47.3</v>
      </c>
      <c r="AP46" s="2"/>
      <c r="AQ46" s="2">
        <v>200</v>
      </c>
    </row>
    <row r="47" spans="1:43" x14ac:dyDescent="0.25">
      <c r="A47" s="2">
        <v>2005</v>
      </c>
      <c r="B47" s="2">
        <v>4728000</v>
      </c>
      <c r="C47" s="2">
        <v>19000</v>
      </c>
      <c r="D47" s="2">
        <v>2850000</v>
      </c>
      <c r="E47" s="2">
        <v>150</v>
      </c>
      <c r="F47" s="2">
        <v>7</v>
      </c>
      <c r="G47" s="2">
        <v>4000</v>
      </c>
      <c r="H47" s="2">
        <v>230</v>
      </c>
      <c r="I47" s="2">
        <v>28000</v>
      </c>
      <c r="J47" s="2">
        <v>89.8</v>
      </c>
      <c r="K47" s="2">
        <v>4493000</v>
      </c>
      <c r="L47" s="2">
        <v>5004000</v>
      </c>
      <c r="M47" s="2">
        <v>26000</v>
      </c>
      <c r="N47" s="2"/>
      <c r="O47" s="2">
        <v>4553000</v>
      </c>
      <c r="P47" s="2">
        <v>26000</v>
      </c>
      <c r="Q47" s="2">
        <v>5070000</v>
      </c>
      <c r="R47" s="2"/>
      <c r="S47" s="2">
        <v>93.1</v>
      </c>
      <c r="T47" s="2"/>
      <c r="U47" s="2"/>
      <c r="V47" s="2">
        <v>5000</v>
      </c>
      <c r="W47" s="2"/>
      <c r="X47" s="2">
        <v>175000</v>
      </c>
      <c r="Y47" s="2"/>
      <c r="Z47" s="2">
        <v>14000</v>
      </c>
      <c r="AA47" s="2">
        <v>2400</v>
      </c>
      <c r="AB47" s="2"/>
      <c r="AC47" s="2"/>
      <c r="AD47" s="2">
        <v>3900</v>
      </c>
      <c r="AE47" s="2">
        <v>1700</v>
      </c>
      <c r="AF47" s="2"/>
      <c r="AG47" s="2"/>
      <c r="AH47" s="2">
        <v>6000</v>
      </c>
      <c r="AI47" s="2">
        <v>23500</v>
      </c>
      <c r="AJ47" s="2">
        <v>215</v>
      </c>
      <c r="AK47" s="2">
        <v>5045000</v>
      </c>
      <c r="AL47" s="2"/>
      <c r="AM47" s="2">
        <v>1000</v>
      </c>
      <c r="AN47" s="2">
        <v>4000</v>
      </c>
      <c r="AO47" s="2">
        <v>48.3</v>
      </c>
      <c r="AP47" s="2"/>
      <c r="AQ47" s="2"/>
    </row>
    <row r="48" spans="1:43" x14ac:dyDescent="0.25">
      <c r="A48" s="2">
        <v>2006</v>
      </c>
      <c r="B48" s="2">
        <v>4339000</v>
      </c>
      <c r="C48" s="2">
        <v>16000</v>
      </c>
      <c r="D48" s="2">
        <v>2400000</v>
      </c>
      <c r="E48" s="2">
        <v>150</v>
      </c>
      <c r="F48" s="2">
        <v>7.35</v>
      </c>
      <c r="G48" s="2">
        <v>4000</v>
      </c>
      <c r="H48" s="2">
        <v>230</v>
      </c>
      <c r="I48" s="2">
        <v>25000</v>
      </c>
      <c r="J48" s="2">
        <v>92.7</v>
      </c>
      <c r="K48" s="2">
        <v>3854000</v>
      </c>
      <c r="L48" s="2">
        <v>4157000</v>
      </c>
      <c r="M48" s="2">
        <v>23000</v>
      </c>
      <c r="N48" s="2"/>
      <c r="O48" s="2">
        <v>4158000</v>
      </c>
      <c r="P48" s="2">
        <v>23000</v>
      </c>
      <c r="Q48" s="2">
        <v>4485000</v>
      </c>
      <c r="R48" s="2"/>
      <c r="S48" s="2">
        <v>96.3</v>
      </c>
      <c r="T48" s="2"/>
      <c r="U48" s="2"/>
      <c r="V48" s="2">
        <v>4100</v>
      </c>
      <c r="W48" s="2"/>
      <c r="X48" s="2">
        <v>181000</v>
      </c>
      <c r="Y48" s="2"/>
      <c r="Z48" s="2">
        <v>11900</v>
      </c>
      <c r="AA48" s="2">
        <v>2000</v>
      </c>
      <c r="AB48" s="2"/>
      <c r="AC48" s="2"/>
      <c r="AD48" s="2">
        <v>3000</v>
      </c>
      <c r="AE48" s="2">
        <v>1400</v>
      </c>
      <c r="AF48" s="2"/>
      <c r="AG48" s="2"/>
      <c r="AH48" s="2">
        <v>5500</v>
      </c>
      <c r="AI48" s="2">
        <v>22500</v>
      </c>
      <c r="AJ48" s="2">
        <v>227</v>
      </c>
      <c r="AK48" s="2">
        <v>5114000</v>
      </c>
      <c r="AL48" s="2">
        <v>22500</v>
      </c>
      <c r="AM48" s="2">
        <v>1000</v>
      </c>
      <c r="AN48" s="2">
        <v>3400</v>
      </c>
      <c r="AO48" s="2">
        <v>51</v>
      </c>
      <c r="AP48" s="2"/>
      <c r="AQ48" s="2"/>
    </row>
    <row r="49" spans="1:43" x14ac:dyDescent="0.25">
      <c r="A49" s="2">
        <v>2007</v>
      </c>
      <c r="B49" s="2">
        <v>3866000</v>
      </c>
      <c r="C49" s="2">
        <v>15000</v>
      </c>
      <c r="D49" s="2">
        <v>2100000</v>
      </c>
      <c r="E49" s="2">
        <v>140</v>
      </c>
      <c r="F49" s="2">
        <v>7.5</v>
      </c>
      <c r="G49" s="2">
        <v>4000</v>
      </c>
      <c r="H49" s="2">
        <v>230</v>
      </c>
      <c r="I49" s="2">
        <v>24000</v>
      </c>
      <c r="J49" s="2">
        <v>94.9</v>
      </c>
      <c r="K49" s="2">
        <v>3605000</v>
      </c>
      <c r="L49" s="2">
        <v>3799000</v>
      </c>
      <c r="M49" s="2"/>
      <c r="N49" s="2"/>
      <c r="O49" s="2">
        <v>3682000</v>
      </c>
      <c r="P49" s="2">
        <v>20000</v>
      </c>
      <c r="Q49" s="2">
        <v>3880000</v>
      </c>
      <c r="R49" s="2"/>
      <c r="S49" s="2">
        <v>98.2</v>
      </c>
      <c r="T49" s="2"/>
      <c r="U49" s="2"/>
      <c r="V49" s="2">
        <v>3600</v>
      </c>
      <c r="W49" s="2"/>
      <c r="X49" s="2">
        <v>184000</v>
      </c>
      <c r="Y49" s="2"/>
      <c r="Z49" s="2">
        <v>11400</v>
      </c>
      <c r="AA49" s="2">
        <v>1800</v>
      </c>
      <c r="AB49" s="2"/>
      <c r="AC49" s="2"/>
      <c r="AD49" s="2">
        <v>2700</v>
      </c>
      <c r="AE49" s="2">
        <v>1100</v>
      </c>
      <c r="AF49" s="2"/>
      <c r="AG49" s="2"/>
      <c r="AH49" s="2">
        <v>5800</v>
      </c>
      <c r="AI49" s="2">
        <v>21000</v>
      </c>
      <c r="AJ49" s="2">
        <v>217</v>
      </c>
      <c r="AK49" s="2">
        <v>4554000</v>
      </c>
      <c r="AL49" s="2">
        <v>21000</v>
      </c>
      <c r="AM49" s="2">
        <v>1000</v>
      </c>
      <c r="AN49" s="2">
        <v>3200</v>
      </c>
      <c r="AO49" s="2">
        <v>51.7</v>
      </c>
      <c r="AP49" s="2"/>
      <c r="AQ49" s="2"/>
    </row>
    <row r="50" spans="1:43" x14ac:dyDescent="0.25">
      <c r="A50" s="2">
        <v>2008</v>
      </c>
      <c r="B50" s="2">
        <v>3546000</v>
      </c>
      <c r="C50" s="2">
        <v>13000</v>
      </c>
      <c r="D50" s="2">
        <v>1950000</v>
      </c>
      <c r="E50" s="2">
        <v>150</v>
      </c>
      <c r="F50" s="2">
        <v>7.14</v>
      </c>
      <c r="G50" s="2">
        <v>3000</v>
      </c>
      <c r="H50" s="2"/>
      <c r="I50" s="2">
        <v>20000</v>
      </c>
      <c r="J50" s="2">
        <v>97.2</v>
      </c>
      <c r="K50" s="2">
        <v>3299000</v>
      </c>
      <c r="L50" s="2">
        <v>3395000</v>
      </c>
      <c r="M50" s="2"/>
      <c r="N50" s="2"/>
      <c r="O50" s="2">
        <v>3359000</v>
      </c>
      <c r="P50" s="2">
        <v>18000</v>
      </c>
      <c r="Q50" s="2">
        <v>3456000</v>
      </c>
      <c r="R50" s="2"/>
      <c r="S50" s="2">
        <v>100</v>
      </c>
      <c r="T50" s="2"/>
      <c r="U50" s="2"/>
      <c r="V50" s="2">
        <v>2800</v>
      </c>
      <c r="W50" s="2"/>
      <c r="X50" s="2">
        <v>187000</v>
      </c>
      <c r="Y50" s="2"/>
      <c r="Z50" s="2">
        <v>10200</v>
      </c>
      <c r="AA50" s="2">
        <v>1900</v>
      </c>
      <c r="AB50" s="2"/>
      <c r="AC50" s="2">
        <v>3300</v>
      </c>
      <c r="AD50" s="2"/>
      <c r="AE50" s="2">
        <v>1200</v>
      </c>
      <c r="AF50" s="2"/>
      <c r="AG50" s="2">
        <v>3800</v>
      </c>
      <c r="AH50" s="2"/>
      <c r="AI50" s="2">
        <v>19200</v>
      </c>
      <c r="AJ50" s="2">
        <v>225</v>
      </c>
      <c r="AK50" s="2">
        <v>4323000</v>
      </c>
      <c r="AL50" s="2">
        <v>19249</v>
      </c>
      <c r="AM50" s="2">
        <v>1000</v>
      </c>
      <c r="AN50" s="2">
        <v>2800</v>
      </c>
      <c r="AO50" s="2">
        <v>51.9</v>
      </c>
      <c r="AP50" s="2"/>
      <c r="AQ50" s="2"/>
    </row>
    <row r="51" spans="1:43" x14ac:dyDescent="0.25">
      <c r="A51" s="2">
        <v>2009</v>
      </c>
      <c r="B51" s="2">
        <v>3198000</v>
      </c>
      <c r="C51" s="2">
        <v>13000</v>
      </c>
      <c r="D51" s="2">
        <v>1820000</v>
      </c>
      <c r="E51" s="2">
        <v>140</v>
      </c>
      <c r="F51" s="2">
        <v>7.24</v>
      </c>
      <c r="G51" s="2">
        <v>2700</v>
      </c>
      <c r="H51" s="2"/>
      <c r="I51" s="2">
        <v>18800</v>
      </c>
      <c r="J51" s="2">
        <v>96.8</v>
      </c>
      <c r="K51" s="2">
        <v>3216000</v>
      </c>
      <c r="L51" s="2">
        <v>3323000</v>
      </c>
      <c r="M51" s="2"/>
      <c r="N51" s="2"/>
      <c r="O51" s="2">
        <v>3000000</v>
      </c>
      <c r="P51" s="2">
        <v>15100</v>
      </c>
      <c r="Q51" s="2">
        <v>3100000</v>
      </c>
      <c r="R51" s="2"/>
      <c r="S51" s="2">
        <v>98.6</v>
      </c>
      <c r="T51" s="2"/>
      <c r="U51" s="2"/>
      <c r="V51" s="2">
        <v>2900</v>
      </c>
      <c r="W51" s="2"/>
      <c r="X51" s="2">
        <v>198000</v>
      </c>
      <c r="Y51" s="2"/>
      <c r="Z51" s="2">
        <v>10100</v>
      </c>
      <c r="AA51" s="2">
        <v>1700</v>
      </c>
      <c r="AB51" s="2"/>
      <c r="AC51" s="2">
        <v>3200</v>
      </c>
      <c r="AD51" s="2"/>
      <c r="AE51" s="2">
        <v>1300</v>
      </c>
      <c r="AF51" s="2"/>
      <c r="AG51" s="2">
        <v>3900</v>
      </c>
      <c r="AH51" s="2"/>
      <c r="AI51" s="2">
        <v>16500</v>
      </c>
      <c r="AJ51" s="2">
        <v>227</v>
      </c>
      <c r="AK51" s="2">
        <v>3757000</v>
      </c>
      <c r="AL51" s="2">
        <v>16526</v>
      </c>
      <c r="AM51" s="2">
        <v>1000</v>
      </c>
      <c r="AN51" s="2">
        <v>2600</v>
      </c>
      <c r="AO51" s="2">
        <v>52.3</v>
      </c>
      <c r="AP51" s="2"/>
      <c r="AQ51" s="2"/>
    </row>
    <row r="52" spans="1:43" x14ac:dyDescent="0.25">
      <c r="A52" s="2">
        <v>2010</v>
      </c>
      <c r="B52" s="2">
        <v>4015000</v>
      </c>
      <c r="C52" s="2">
        <v>12500</v>
      </c>
      <c r="D52" s="2">
        <v>1750000</v>
      </c>
      <c r="E52" s="2">
        <v>140</v>
      </c>
      <c r="F52" s="2">
        <v>7.22</v>
      </c>
      <c r="G52" s="2">
        <v>3000</v>
      </c>
      <c r="H52" s="2"/>
      <c r="I52" s="2">
        <v>19500</v>
      </c>
      <c r="J52" s="2">
        <v>97.6</v>
      </c>
      <c r="K52" s="2">
        <v>3935000</v>
      </c>
      <c r="L52" s="2">
        <v>4032000</v>
      </c>
      <c r="M52" s="2"/>
      <c r="N52" s="2"/>
      <c r="O52" s="2">
        <v>3661000</v>
      </c>
      <c r="P52" s="2">
        <v>15500</v>
      </c>
      <c r="Q52" s="2">
        <v>3751000</v>
      </c>
      <c r="R52" s="2"/>
      <c r="S52" s="2">
        <v>100</v>
      </c>
      <c r="T52" s="2"/>
      <c r="U52" s="2"/>
      <c r="V52" s="2">
        <v>3000</v>
      </c>
      <c r="W52" s="2"/>
      <c r="X52" s="2">
        <v>354000</v>
      </c>
      <c r="Y52" s="2"/>
      <c r="Z52" s="2">
        <v>9500</v>
      </c>
      <c r="AA52" s="2">
        <v>1700</v>
      </c>
      <c r="AB52" s="2"/>
      <c r="AC52" s="2">
        <v>2800</v>
      </c>
      <c r="AD52" s="2"/>
      <c r="AE52" s="2">
        <v>1000</v>
      </c>
      <c r="AF52" s="2"/>
      <c r="AG52" s="2">
        <v>4000</v>
      </c>
      <c r="AH52" s="2"/>
      <c r="AI52" s="2">
        <v>16000</v>
      </c>
      <c r="AJ52" s="2">
        <v>242</v>
      </c>
      <c r="AK52" s="2">
        <v>3865000</v>
      </c>
      <c r="AL52" s="2">
        <v>15980</v>
      </c>
      <c r="AM52" s="2">
        <v>1500</v>
      </c>
      <c r="AN52" s="2">
        <v>2700</v>
      </c>
      <c r="AO52" s="2">
        <v>53.8</v>
      </c>
      <c r="AP52" s="2"/>
      <c r="AQ52" s="2"/>
    </row>
    <row r="53" spans="1:43" x14ac:dyDescent="0.25">
      <c r="A53" s="2">
        <v>2011</v>
      </c>
      <c r="B53" s="2">
        <v>2973000</v>
      </c>
      <c r="C53" s="2">
        <v>11500</v>
      </c>
      <c r="D53" s="2">
        <v>1725000</v>
      </c>
      <c r="E53" s="2">
        <v>150</v>
      </c>
      <c r="F53" s="2">
        <v>7.42</v>
      </c>
      <c r="G53" s="2">
        <v>2000</v>
      </c>
      <c r="H53" s="2"/>
      <c r="I53" s="2">
        <v>18600</v>
      </c>
      <c r="J53" s="2"/>
      <c r="K53" s="2">
        <v>2789000</v>
      </c>
      <c r="L53" s="2">
        <v>4036000</v>
      </c>
      <c r="M53" s="2"/>
      <c r="N53" s="2"/>
      <c r="O53" s="2">
        <v>2634000</v>
      </c>
      <c r="P53" s="2">
        <v>15600</v>
      </c>
      <c r="Q53" s="2">
        <v>3812000</v>
      </c>
      <c r="R53" s="2"/>
      <c r="S53" s="2"/>
      <c r="T53" s="2"/>
      <c r="U53" s="2"/>
      <c r="V53" s="2">
        <v>2500</v>
      </c>
      <c r="W53" s="2"/>
      <c r="X53" s="2">
        <v>339000</v>
      </c>
      <c r="Y53" s="2"/>
      <c r="Z53" s="2">
        <v>9000</v>
      </c>
      <c r="AA53" s="2">
        <v>1500</v>
      </c>
      <c r="AB53" s="2"/>
      <c r="AC53" s="2">
        <v>2300</v>
      </c>
      <c r="AD53" s="2"/>
      <c r="AE53" s="2">
        <v>900</v>
      </c>
      <c r="AF53" s="2"/>
      <c r="AG53" s="2">
        <v>4300</v>
      </c>
      <c r="AH53" s="2"/>
      <c r="AI53" s="2">
        <v>15300</v>
      </c>
      <c r="AJ53" s="2">
        <v>245</v>
      </c>
      <c r="AK53" s="2">
        <v>3744000</v>
      </c>
      <c r="AL53" s="2">
        <v>15251</v>
      </c>
      <c r="AM53" s="2">
        <v>2000</v>
      </c>
      <c r="AN53" s="2">
        <v>2500</v>
      </c>
      <c r="AO53" s="2"/>
      <c r="AP53" s="2"/>
      <c r="AQ53" s="2"/>
    </row>
    <row r="54" spans="1:43" x14ac:dyDescent="0.25">
      <c r="A54" s="2">
        <v>2012</v>
      </c>
      <c r="B54" s="2">
        <v>2846000</v>
      </c>
      <c r="C54" s="2">
        <v>11500</v>
      </c>
      <c r="D54" s="2">
        <v>1725000</v>
      </c>
      <c r="E54" s="2">
        <v>150</v>
      </c>
      <c r="F54" s="2">
        <v>7</v>
      </c>
      <c r="G54" s="2">
        <v>1400</v>
      </c>
      <c r="H54" s="2"/>
      <c r="I54" s="2">
        <v>18500</v>
      </c>
      <c r="J54" s="2"/>
      <c r="K54" s="2">
        <v>2941000</v>
      </c>
      <c r="L54" s="2">
        <v>4325000</v>
      </c>
      <c r="M54" s="2"/>
      <c r="N54" s="2"/>
      <c r="O54" s="2">
        <v>2429000</v>
      </c>
      <c r="P54" s="2">
        <v>14600</v>
      </c>
      <c r="Q54" s="2">
        <v>3572000</v>
      </c>
      <c r="R54" s="2"/>
      <c r="S54" s="2"/>
      <c r="T54" s="2"/>
      <c r="U54" s="2"/>
      <c r="V54" s="2">
        <v>2500</v>
      </c>
      <c r="W54" s="2"/>
      <c r="X54" s="2">
        <v>417000</v>
      </c>
      <c r="Y54" s="2"/>
      <c r="Z54" s="2">
        <v>9000</v>
      </c>
      <c r="AA54" s="2">
        <v>1200</v>
      </c>
      <c r="AB54" s="2"/>
      <c r="AC54" s="2">
        <v>2400</v>
      </c>
      <c r="AD54" s="2"/>
      <c r="AE54" s="2">
        <v>1800</v>
      </c>
      <c r="AF54" s="2"/>
      <c r="AG54" s="2">
        <v>3600</v>
      </c>
      <c r="AH54" s="2"/>
      <c r="AI54" s="2">
        <v>14200</v>
      </c>
      <c r="AJ54" s="2">
        <v>245</v>
      </c>
      <c r="AK54" s="2">
        <v>3472000</v>
      </c>
      <c r="AL54" s="2">
        <v>14179</v>
      </c>
      <c r="AM54" s="2">
        <v>2500</v>
      </c>
      <c r="AN54" s="2">
        <v>2640</v>
      </c>
      <c r="AO54" s="2"/>
      <c r="AP54" s="2"/>
      <c r="AQ54" s="2"/>
    </row>
    <row r="55" spans="1:43" x14ac:dyDescent="0.25">
      <c r="A55" s="2">
        <v>2013</v>
      </c>
      <c r="B55" s="2">
        <v>2693000</v>
      </c>
      <c r="C55" s="2">
        <v>11500</v>
      </c>
      <c r="D55" s="2">
        <v>1840000</v>
      </c>
      <c r="E55" s="2">
        <v>160</v>
      </c>
      <c r="F55" s="2">
        <v>6.93</v>
      </c>
      <c r="G55" s="2">
        <v>2600</v>
      </c>
      <c r="H55" s="2"/>
      <c r="I55" s="2">
        <v>18700</v>
      </c>
      <c r="J55" s="2"/>
      <c r="K55" s="2">
        <v>2831000</v>
      </c>
      <c r="L55" s="2">
        <v>4062000</v>
      </c>
      <c r="M55" s="2"/>
      <c r="N55" s="2"/>
      <c r="O55" s="2">
        <v>2191000</v>
      </c>
      <c r="P55" s="2">
        <v>13100</v>
      </c>
      <c r="Q55" s="2">
        <v>3144000</v>
      </c>
      <c r="R55" s="2"/>
      <c r="S55" s="2"/>
      <c r="T55" s="2"/>
      <c r="U55" s="2"/>
      <c r="V55" s="2">
        <v>3000</v>
      </c>
      <c r="W55" s="2"/>
      <c r="X55" s="2">
        <v>502000</v>
      </c>
      <c r="Y55" s="2"/>
      <c r="Z55" s="2">
        <v>8500</v>
      </c>
      <c r="AA55" s="2">
        <v>1800</v>
      </c>
      <c r="AB55" s="2"/>
      <c r="AC55" s="2">
        <v>1900</v>
      </c>
      <c r="AD55" s="2"/>
      <c r="AE55" s="2">
        <v>1800</v>
      </c>
      <c r="AF55" s="2"/>
      <c r="AG55" s="2">
        <v>3000</v>
      </c>
      <c r="AH55" s="2"/>
      <c r="AI55" s="2">
        <v>13800</v>
      </c>
      <c r="AJ55" s="2">
        <v>241</v>
      </c>
      <c r="AK55" s="2">
        <v>3322000</v>
      </c>
      <c r="AL55" s="2">
        <v>13805</v>
      </c>
      <c r="AM55" s="2">
        <v>3000</v>
      </c>
      <c r="AN55" s="2">
        <v>2700</v>
      </c>
      <c r="AO55" s="2"/>
      <c r="AP55" s="2"/>
      <c r="AQ55" s="2"/>
    </row>
    <row r="56" spans="1:43" x14ac:dyDescent="0.25">
      <c r="A56" s="2">
        <v>2014</v>
      </c>
      <c r="B56" s="2">
        <v>5674000</v>
      </c>
      <c r="C56" s="2">
        <v>9000</v>
      </c>
      <c r="D56" s="2">
        <v>1530000</v>
      </c>
      <c r="E56" s="2">
        <v>170</v>
      </c>
      <c r="F56" s="2">
        <v>7.5</v>
      </c>
      <c r="G56" s="2">
        <v>1200</v>
      </c>
      <c r="H56" s="2"/>
      <c r="I56" s="2">
        <v>18000</v>
      </c>
      <c r="J56" s="2"/>
      <c r="K56" s="2">
        <v>4232000</v>
      </c>
      <c r="L56" s="2">
        <v>5954000</v>
      </c>
      <c r="M56" s="2"/>
      <c r="N56" s="2">
        <v>8800</v>
      </c>
      <c r="O56" s="2">
        <v>4972000</v>
      </c>
      <c r="P56" s="2">
        <v>24600</v>
      </c>
      <c r="Q56" s="2">
        <v>6027000</v>
      </c>
      <c r="R56" s="2"/>
      <c r="S56" s="2"/>
      <c r="T56" s="2"/>
      <c r="U56" s="2"/>
      <c r="V56" s="2">
        <v>2500</v>
      </c>
      <c r="W56" s="2"/>
      <c r="X56" s="2">
        <v>702000</v>
      </c>
      <c r="Y56" s="2"/>
      <c r="Z56" s="2">
        <v>6500</v>
      </c>
      <c r="AA56" s="2">
        <v>1500</v>
      </c>
      <c r="AB56" s="2"/>
      <c r="AC56" s="2">
        <v>1500</v>
      </c>
      <c r="AD56" s="2"/>
      <c r="AE56" s="2">
        <v>500</v>
      </c>
      <c r="AF56" s="2"/>
      <c r="AG56" s="2">
        <v>3000</v>
      </c>
      <c r="AH56" s="2"/>
      <c r="AI56" s="2">
        <v>13700</v>
      </c>
      <c r="AJ56" s="2">
        <v>243</v>
      </c>
      <c r="AK56" s="2">
        <v>3327000</v>
      </c>
      <c r="AL56" s="2">
        <v>13672</v>
      </c>
      <c r="AM56" s="2">
        <v>3500</v>
      </c>
      <c r="AN56" s="2">
        <v>2400</v>
      </c>
      <c r="AO56" s="2"/>
      <c r="AP56" s="2"/>
      <c r="AQ56" s="2"/>
    </row>
    <row r="57" spans="1:43" x14ac:dyDescent="0.25">
      <c r="A57" s="2">
        <v>2015</v>
      </c>
      <c r="B57" s="2">
        <v>3315000</v>
      </c>
      <c r="C57" s="2">
        <v>9000</v>
      </c>
      <c r="D57" s="2">
        <v>1350000</v>
      </c>
      <c r="E57" s="2">
        <v>150</v>
      </c>
      <c r="F57" s="2">
        <v>7.25</v>
      </c>
      <c r="G57" s="2">
        <v>1200</v>
      </c>
      <c r="H57" s="2"/>
      <c r="I57" s="2">
        <v>14500</v>
      </c>
      <c r="J57" s="2"/>
      <c r="K57" s="2">
        <v>2745000</v>
      </c>
      <c r="L57" s="2">
        <v>5025000</v>
      </c>
      <c r="M57" s="2"/>
      <c r="N57" s="2">
        <v>8500</v>
      </c>
      <c r="O57" s="2">
        <v>2792000</v>
      </c>
      <c r="P57" s="2">
        <v>18800</v>
      </c>
      <c r="Q57" s="2">
        <v>4630000</v>
      </c>
      <c r="R57" s="2"/>
      <c r="S57" s="2"/>
      <c r="T57" s="2"/>
      <c r="U57" s="2"/>
      <c r="V57" s="2">
        <v>2000</v>
      </c>
      <c r="W57" s="2"/>
      <c r="X57" s="2">
        <v>523000</v>
      </c>
      <c r="Y57" s="2"/>
      <c r="Z57" s="2">
        <v>7000</v>
      </c>
      <c r="AA57" s="2">
        <v>1000</v>
      </c>
      <c r="AB57" s="2"/>
      <c r="AC57" s="2">
        <v>2000</v>
      </c>
      <c r="AD57" s="2"/>
      <c r="AE57" s="2">
        <v>1000</v>
      </c>
      <c r="AF57" s="2"/>
      <c r="AG57" s="2">
        <v>3000</v>
      </c>
      <c r="AH57" s="2"/>
      <c r="AI57" s="2">
        <v>12300</v>
      </c>
      <c r="AJ57" s="2">
        <v>254</v>
      </c>
      <c r="AK57" s="2">
        <v>3116000</v>
      </c>
      <c r="AL57" s="2">
        <v>12301</v>
      </c>
      <c r="AM57" s="2">
        <v>3000</v>
      </c>
      <c r="AN57" s="2">
        <v>2000</v>
      </c>
      <c r="AO57" s="2"/>
      <c r="AP57" s="2"/>
      <c r="AQ57" s="2"/>
    </row>
    <row r="58" spans="1:43" x14ac:dyDescent="0.25">
      <c r="A58" s="2">
        <v>2016</v>
      </c>
      <c r="B58" s="2">
        <v>2364000</v>
      </c>
      <c r="C58" s="2">
        <v>10000</v>
      </c>
      <c r="D58" s="2">
        <v>1550000</v>
      </c>
      <c r="E58" s="2">
        <v>155</v>
      </c>
      <c r="F58" s="2">
        <v>6.5</v>
      </c>
      <c r="G58" s="2">
        <v>1200</v>
      </c>
      <c r="H58" s="2"/>
      <c r="I58" s="2">
        <v>13000</v>
      </c>
      <c r="J58" s="2"/>
      <c r="K58" s="2">
        <v>2161000</v>
      </c>
      <c r="L58" s="2">
        <v>4200000</v>
      </c>
      <c r="M58" s="2"/>
      <c r="N58" s="2">
        <v>6000</v>
      </c>
      <c r="O58" s="2">
        <v>1740000</v>
      </c>
      <c r="P58" s="2">
        <v>13300</v>
      </c>
      <c r="Q58" s="2">
        <v>3112000</v>
      </c>
      <c r="R58" s="2"/>
      <c r="S58" s="2"/>
      <c r="T58" s="2"/>
      <c r="U58" s="2"/>
      <c r="V58" s="2">
        <v>2500</v>
      </c>
      <c r="W58" s="2"/>
      <c r="X58" s="2">
        <v>624000</v>
      </c>
      <c r="Y58" s="2"/>
      <c r="Z58" s="2">
        <v>7500</v>
      </c>
      <c r="AA58" s="2">
        <v>1500</v>
      </c>
      <c r="AB58" s="2"/>
      <c r="AC58" s="2">
        <v>2000</v>
      </c>
      <c r="AD58" s="2"/>
      <c r="AE58" s="2">
        <v>1000</v>
      </c>
      <c r="AF58" s="2"/>
      <c r="AG58" s="2">
        <v>3000</v>
      </c>
      <c r="AH58" s="2"/>
      <c r="AI58" s="2">
        <v>11400</v>
      </c>
      <c r="AJ58" s="2">
        <v>251</v>
      </c>
      <c r="AK58" s="2">
        <v>2861000</v>
      </c>
      <c r="AL58" s="2">
        <v>11415</v>
      </c>
      <c r="AM58" s="2">
        <v>3500</v>
      </c>
      <c r="AN58" s="2">
        <v>2000</v>
      </c>
      <c r="AO58" s="2"/>
      <c r="AP58" s="2"/>
      <c r="AQ58" s="2"/>
    </row>
    <row r="59" spans="1:43" x14ac:dyDescent="0.25">
      <c r="A59" s="2">
        <v>2017</v>
      </c>
      <c r="B59" s="2">
        <v>1080000</v>
      </c>
      <c r="C59" s="2">
        <v>8000</v>
      </c>
      <c r="D59" s="2">
        <v>1320000</v>
      </c>
      <c r="E59" s="2">
        <v>165</v>
      </c>
      <c r="F59" s="2">
        <v>5</v>
      </c>
      <c r="G59" s="2">
        <v>500</v>
      </c>
      <c r="H59" s="2"/>
      <c r="I59" s="2">
        <v>2000</v>
      </c>
      <c r="J59" s="2"/>
      <c r="K59" s="2">
        <v>713000</v>
      </c>
      <c r="L59" s="2">
        <v>1396000</v>
      </c>
      <c r="M59" s="2"/>
      <c r="N59" s="2">
        <v>3700</v>
      </c>
      <c r="O59" s="2">
        <v>771000</v>
      </c>
      <c r="P59" s="2">
        <v>5600</v>
      </c>
      <c r="Q59" s="2">
        <v>1285000</v>
      </c>
      <c r="R59" s="2"/>
      <c r="S59" s="2"/>
      <c r="T59" s="2"/>
      <c r="U59" s="2"/>
      <c r="V59" s="2">
        <v>2000</v>
      </c>
      <c r="W59" s="2"/>
      <c r="X59" s="2">
        <v>309000</v>
      </c>
      <c r="Y59" s="2"/>
      <c r="Z59" s="2">
        <v>6000</v>
      </c>
      <c r="AA59" s="2">
        <v>1500</v>
      </c>
      <c r="AB59" s="2"/>
      <c r="AC59" s="2">
        <v>1500</v>
      </c>
      <c r="AD59" s="2"/>
      <c r="AE59" s="2">
        <v>1000</v>
      </c>
      <c r="AF59" s="2"/>
      <c r="AG59" s="2">
        <v>2000</v>
      </c>
      <c r="AH59" s="2"/>
      <c r="AI59" s="2">
        <v>9100</v>
      </c>
      <c r="AJ59" s="2">
        <v>253</v>
      </c>
      <c r="AK59" s="2">
        <v>2284000</v>
      </c>
      <c r="AL59" s="2">
        <v>9056</v>
      </c>
      <c r="AM59" s="2">
        <v>1600</v>
      </c>
      <c r="AN59" s="2">
        <v>400</v>
      </c>
      <c r="AO59" s="2"/>
      <c r="AP59" s="2"/>
      <c r="AQ59" s="2"/>
    </row>
    <row r="60" spans="1:43" x14ac:dyDescent="0.25">
      <c r="A60" s="2">
        <v>2018</v>
      </c>
      <c r="B60" s="2">
        <v>675000</v>
      </c>
      <c r="C60" s="2">
        <v>9000</v>
      </c>
      <c r="D60" s="2">
        <v>1530000</v>
      </c>
      <c r="E60" s="2">
        <v>170</v>
      </c>
      <c r="F60" s="2">
        <v>3.17</v>
      </c>
      <c r="G60" s="2">
        <v>1700</v>
      </c>
      <c r="H60" s="2"/>
      <c r="I60" s="2">
        <v>3800</v>
      </c>
      <c r="J60" s="2"/>
      <c r="K60" s="2">
        <v>673000</v>
      </c>
      <c r="L60" s="2">
        <v>1265000</v>
      </c>
      <c r="M60" s="2"/>
      <c r="N60" s="2">
        <v>3700</v>
      </c>
      <c r="O60" s="2">
        <v>487000</v>
      </c>
      <c r="P60" s="2">
        <v>3600</v>
      </c>
      <c r="Q60" s="2">
        <v>860000</v>
      </c>
      <c r="R60" s="2"/>
      <c r="S60" s="2"/>
      <c r="T60" s="2"/>
      <c r="U60" s="2"/>
      <c r="V60" s="2">
        <v>3000</v>
      </c>
      <c r="W60" s="2"/>
      <c r="X60" s="2">
        <v>188000</v>
      </c>
      <c r="Y60" s="2"/>
      <c r="Z60" s="2">
        <v>6000</v>
      </c>
      <c r="AA60" s="2">
        <v>1300</v>
      </c>
      <c r="AB60" s="2"/>
      <c r="AC60" s="2">
        <v>1300</v>
      </c>
      <c r="AD60" s="2"/>
      <c r="AE60" s="2">
        <v>700</v>
      </c>
      <c r="AF60" s="2"/>
      <c r="AG60" s="2">
        <v>2700</v>
      </c>
      <c r="AH60" s="2"/>
      <c r="AI60" s="2">
        <v>4600</v>
      </c>
      <c r="AJ60" s="2">
        <v>246</v>
      </c>
      <c r="AK60" s="2">
        <v>1135000</v>
      </c>
      <c r="AL60" s="2">
        <v>4626</v>
      </c>
      <c r="AM60" s="2">
        <v>1200</v>
      </c>
      <c r="AN60" s="2">
        <v>1200</v>
      </c>
      <c r="AO60" s="2"/>
      <c r="AP60" s="2"/>
      <c r="AQ60" s="2"/>
    </row>
    <row r="61" spans="1:43" x14ac:dyDescent="0.25">
      <c r="A61" s="2">
        <v>2019</v>
      </c>
      <c r="B61" s="2">
        <v>1363000</v>
      </c>
      <c r="C61" s="2">
        <v>11000</v>
      </c>
      <c r="D61" s="2">
        <v>1870000</v>
      </c>
      <c r="E61" s="2">
        <v>170</v>
      </c>
      <c r="F61" s="2">
        <v>5.3</v>
      </c>
      <c r="G61" s="2">
        <v>1100</v>
      </c>
      <c r="H61" s="2"/>
      <c r="I61" s="2">
        <v>11000</v>
      </c>
      <c r="J61" s="2"/>
      <c r="K61" s="2">
        <v>1516000</v>
      </c>
      <c r="L61" s="2">
        <v>2501000</v>
      </c>
      <c r="M61" s="2"/>
      <c r="N61" s="2">
        <v>1000</v>
      </c>
      <c r="O61" s="2">
        <v>1106000</v>
      </c>
      <c r="P61" s="2">
        <v>7300</v>
      </c>
      <c r="Q61" s="2">
        <v>1871000</v>
      </c>
      <c r="R61" s="2"/>
      <c r="S61" s="2"/>
      <c r="T61" s="2"/>
      <c r="U61" s="2"/>
      <c r="V61" s="2">
        <v>3000</v>
      </c>
      <c r="W61" s="2"/>
      <c r="X61" s="2">
        <v>257000</v>
      </c>
      <c r="Y61" s="2"/>
      <c r="Z61" s="2">
        <v>8000</v>
      </c>
      <c r="AA61" s="2">
        <v>2000</v>
      </c>
      <c r="AB61" s="2"/>
      <c r="AC61" s="2">
        <v>2000</v>
      </c>
      <c r="AD61" s="2"/>
      <c r="AE61" s="2">
        <v>1000</v>
      </c>
      <c r="AF61" s="2"/>
      <c r="AG61" s="2">
        <v>3000</v>
      </c>
      <c r="AH61" s="2"/>
      <c r="AI61" s="2">
        <v>4100</v>
      </c>
      <c r="AJ61" s="2">
        <v>260</v>
      </c>
      <c r="AK61" s="2">
        <v>1054000</v>
      </c>
      <c r="AL61" s="2">
        <v>4059</v>
      </c>
      <c r="AM61" s="2">
        <v>1600</v>
      </c>
      <c r="AN61" s="2">
        <v>2000</v>
      </c>
      <c r="AO61" s="2"/>
      <c r="AP61" s="2"/>
      <c r="AQ61" s="2"/>
    </row>
    <row r="62" spans="1:43" x14ac:dyDescent="0.25">
      <c r="A62" s="2">
        <v>2020</v>
      </c>
      <c r="B62" s="2">
        <v>1665000</v>
      </c>
      <c r="C62" s="2">
        <v>10000</v>
      </c>
      <c r="D62" s="2">
        <v>1750000</v>
      </c>
      <c r="E62" s="2">
        <v>175</v>
      </c>
      <c r="F62" s="2">
        <v>6</v>
      </c>
      <c r="G62" s="2">
        <v>1500</v>
      </c>
      <c r="H62" s="2"/>
      <c r="I62" s="2">
        <v>12000</v>
      </c>
      <c r="J62" s="2"/>
      <c r="K62" s="2">
        <v>1452000</v>
      </c>
      <c r="L62" s="2">
        <v>3327000</v>
      </c>
      <c r="M62" s="2"/>
      <c r="N62" s="2">
        <v>1000</v>
      </c>
      <c r="O62" s="2">
        <v>1343000</v>
      </c>
      <c r="P62" s="2">
        <v>10100</v>
      </c>
      <c r="Q62" s="2">
        <v>2741000</v>
      </c>
      <c r="R62" s="2"/>
      <c r="S62" s="2"/>
      <c r="T62" s="2"/>
      <c r="U62" s="2"/>
      <c r="V62" s="2">
        <v>3000</v>
      </c>
      <c r="W62" s="2"/>
      <c r="X62" s="2">
        <v>322000</v>
      </c>
      <c r="Y62" s="2"/>
      <c r="Z62" s="2">
        <v>7000</v>
      </c>
      <c r="AA62" s="2">
        <v>1500</v>
      </c>
      <c r="AB62" s="2"/>
      <c r="AC62" s="2">
        <v>1500</v>
      </c>
      <c r="AD62" s="2"/>
      <c r="AE62" s="2">
        <v>1500</v>
      </c>
      <c r="AF62" s="2"/>
      <c r="AG62" s="2">
        <v>2500</v>
      </c>
      <c r="AH62" s="2"/>
      <c r="AI62" s="2">
        <v>3300</v>
      </c>
      <c r="AJ62" s="2">
        <v>274</v>
      </c>
      <c r="AK62" s="2">
        <v>912000</v>
      </c>
      <c r="AL62" s="2">
        <v>3331</v>
      </c>
      <c r="AM62" s="2">
        <v>2400</v>
      </c>
      <c r="AN62" s="2">
        <v>2000</v>
      </c>
      <c r="AO62" s="2"/>
      <c r="AP62" s="2"/>
      <c r="AQ62" s="2"/>
    </row>
    <row r="63" spans="1:43" x14ac:dyDescent="0.25">
      <c r="A63" s="2">
        <v>2021</v>
      </c>
      <c r="B63" s="2">
        <v>1839000</v>
      </c>
      <c r="C63" s="2">
        <v>9000</v>
      </c>
      <c r="D63" s="2">
        <v>1665000</v>
      </c>
      <c r="E63" s="2">
        <v>185</v>
      </c>
      <c r="F63" s="2">
        <v>4.4000000000000004</v>
      </c>
      <c r="G63" s="2">
        <v>2900</v>
      </c>
      <c r="H63" s="2"/>
      <c r="I63" s="2">
        <v>11000</v>
      </c>
      <c r="J63" s="2"/>
      <c r="K63" s="2">
        <v>1866000</v>
      </c>
      <c r="L63" s="2">
        <v>2174000</v>
      </c>
      <c r="M63" s="2"/>
      <c r="N63" s="2">
        <v>1000</v>
      </c>
      <c r="O63" s="2">
        <v>1472000</v>
      </c>
      <c r="P63" s="2">
        <v>8600</v>
      </c>
      <c r="Q63" s="2">
        <v>2121000</v>
      </c>
      <c r="R63" s="2"/>
      <c r="S63" s="2"/>
      <c r="T63" s="2"/>
      <c r="U63" s="2"/>
      <c r="V63" s="2">
        <v>2000</v>
      </c>
      <c r="W63" s="2"/>
      <c r="X63" s="2">
        <v>367000</v>
      </c>
      <c r="Y63" s="2"/>
      <c r="Z63" s="2">
        <v>7000</v>
      </c>
      <c r="AA63" s="2">
        <v>1500</v>
      </c>
      <c r="AB63" s="2"/>
      <c r="AC63" s="2">
        <v>1500</v>
      </c>
      <c r="AD63" s="2"/>
      <c r="AE63" s="2">
        <v>1000</v>
      </c>
      <c r="AF63" s="2"/>
      <c r="AG63" s="2">
        <v>3000</v>
      </c>
      <c r="AH63" s="2"/>
      <c r="AI63" s="2">
        <v>3100</v>
      </c>
      <c r="AJ63" s="2">
        <v>262</v>
      </c>
      <c r="AK63" s="2">
        <v>813000</v>
      </c>
      <c r="AL63" s="2">
        <v>3111</v>
      </c>
      <c r="AM63" s="2">
        <v>1500</v>
      </c>
      <c r="AN63" s="2">
        <v>2500</v>
      </c>
      <c r="AO63" s="2"/>
      <c r="AP63" s="2"/>
      <c r="AQ63" s="2"/>
    </row>
    <row r="64" spans="1:43" x14ac:dyDescent="0.25">
      <c r="A64" s="2">
        <v>2022</v>
      </c>
      <c r="B64" s="2">
        <v>2856000</v>
      </c>
      <c r="C64" s="2">
        <v>7000</v>
      </c>
      <c r="D64" s="2">
        <v>1435000</v>
      </c>
      <c r="E64" s="2">
        <v>205</v>
      </c>
      <c r="F64" s="2">
        <v>4.1399999999999997</v>
      </c>
      <c r="G64" s="2">
        <v>3500</v>
      </c>
      <c r="H64" s="2"/>
      <c r="I64" s="2">
        <v>15000</v>
      </c>
      <c r="J64" s="2"/>
      <c r="K64" s="2">
        <v>2895000</v>
      </c>
      <c r="L64" s="2">
        <v>3536000</v>
      </c>
      <c r="M64" s="2"/>
      <c r="N64" s="2">
        <v>500</v>
      </c>
      <c r="O64" s="2">
        <v>2544000</v>
      </c>
      <c r="P64" s="2">
        <v>13000</v>
      </c>
      <c r="Q64" s="2">
        <v>3241000</v>
      </c>
      <c r="R64" s="2"/>
      <c r="S64" s="2"/>
      <c r="T64" s="2"/>
      <c r="U64" s="2"/>
      <c r="V64" s="2">
        <v>2000</v>
      </c>
      <c r="W64" s="2"/>
      <c r="X64" s="2">
        <v>312000</v>
      </c>
      <c r="Y64" s="2"/>
      <c r="Z64" s="2">
        <v>5000</v>
      </c>
      <c r="AA64" s="2">
        <v>1000</v>
      </c>
      <c r="AB64" s="2"/>
      <c r="AC64" s="2">
        <v>2000</v>
      </c>
      <c r="AD64" s="2"/>
      <c r="AE64" s="2">
        <v>1000</v>
      </c>
      <c r="AF64" s="2"/>
      <c r="AG64" s="2">
        <v>1000</v>
      </c>
      <c r="AH64" s="2"/>
      <c r="AI64" s="2">
        <v>2100</v>
      </c>
      <c r="AJ64" s="2">
        <v>259</v>
      </c>
      <c r="AK64" s="2">
        <v>541000</v>
      </c>
      <c r="AL64" s="2">
        <v>2087</v>
      </c>
      <c r="AM64" s="2">
        <v>1000</v>
      </c>
      <c r="AN64" s="2">
        <v>3500</v>
      </c>
      <c r="AO64" s="2"/>
      <c r="AP64" s="2"/>
      <c r="AQ64" s="2"/>
    </row>
    <row r="65" spans="1:43" x14ac:dyDescent="0.25">
      <c r="A65" s="2">
        <v>2023</v>
      </c>
      <c r="B65" s="2">
        <v>2223000</v>
      </c>
      <c r="C65" s="2">
        <v>8000</v>
      </c>
      <c r="D65" s="2">
        <v>1440000</v>
      </c>
      <c r="E65" s="2">
        <v>180</v>
      </c>
      <c r="F65" s="2">
        <v>6.5</v>
      </c>
      <c r="G65" s="2">
        <v>900</v>
      </c>
      <c r="H65" s="2"/>
      <c r="I65" s="2">
        <v>13000</v>
      </c>
      <c r="J65" s="2"/>
      <c r="K65" s="2">
        <v>2196000</v>
      </c>
      <c r="L65" s="2">
        <v>3255000</v>
      </c>
      <c r="M65" s="2"/>
      <c r="N65" s="2">
        <v>1000</v>
      </c>
      <c r="O65" s="2">
        <v>1839000</v>
      </c>
      <c r="P65" s="2">
        <v>10600</v>
      </c>
      <c r="Q65" s="2">
        <v>2608000</v>
      </c>
      <c r="R65" s="2"/>
      <c r="S65" s="2"/>
      <c r="T65" s="2"/>
      <c r="U65" s="2"/>
      <c r="V65" s="2">
        <v>2500</v>
      </c>
      <c r="W65" s="2"/>
      <c r="X65" s="2">
        <v>384000</v>
      </c>
      <c r="Y65" s="2"/>
      <c r="Z65" s="2">
        <v>5500</v>
      </c>
      <c r="AA65" s="2">
        <v>1000</v>
      </c>
      <c r="AB65" s="2"/>
      <c r="AC65" s="2">
        <v>1500</v>
      </c>
      <c r="AD65" s="2"/>
      <c r="AE65" s="2">
        <v>1000</v>
      </c>
      <c r="AF65" s="2"/>
      <c r="AG65" s="2">
        <v>2000</v>
      </c>
      <c r="AH65" s="2"/>
      <c r="AI65" s="2">
        <v>1900</v>
      </c>
      <c r="AJ65" s="2">
        <v>258</v>
      </c>
      <c r="AK65" s="2">
        <v>483000</v>
      </c>
      <c r="AL65" s="2">
        <v>1874</v>
      </c>
      <c r="AM65" s="2">
        <v>1500</v>
      </c>
      <c r="AN65" s="2">
        <v>2000</v>
      </c>
      <c r="AO65" s="2"/>
      <c r="AP65" s="2"/>
      <c r="AQ65" s="2"/>
    </row>
    <row r="66" spans="1:43" x14ac:dyDescent="0.25">
      <c r="A66" s="2">
        <v>2024</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v>1900</v>
      </c>
      <c r="AJ66" s="2">
        <v>275</v>
      </c>
      <c r="AK66" s="2">
        <v>523000</v>
      </c>
      <c r="AL66" s="2">
        <v>1902</v>
      </c>
      <c r="AM66" s="2"/>
      <c r="AN66" s="2"/>
      <c r="AO66" s="2"/>
      <c r="AP66" s="2"/>
      <c r="AQ66" s="2"/>
    </row>
    <row r="67" spans="1:43" x14ac:dyDescent="0.25">
      <c r="A67" s="2">
        <v>2025</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v>200</v>
      </c>
      <c r="AJ67" s="2">
        <v>300</v>
      </c>
      <c r="AK67" s="2">
        <v>40000</v>
      </c>
      <c r="AL67" s="2"/>
      <c r="AM67" s="2"/>
      <c r="AN67" s="2"/>
      <c r="AO67" s="2"/>
      <c r="AP67" s="2"/>
      <c r="AQ67" s="2"/>
    </row>
    <row r="68" spans="1:43" x14ac:dyDescent="0.25">
      <c r="A68" s="2">
        <v>2026</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v>200</v>
      </c>
      <c r="AJ68" s="2">
        <v>275</v>
      </c>
      <c r="AK68" s="2">
        <v>57000</v>
      </c>
      <c r="AL68" s="2"/>
      <c r="AM68" s="2"/>
      <c r="AN68" s="2"/>
      <c r="AO68" s="2"/>
      <c r="AP68" s="2"/>
      <c r="AQ68" s="2"/>
    </row>
  </sheetData>
  <pageMargins left="0.75" right="0.75" top="1" bottom="1" header="0.511811023622047" footer="0.511811023622047"/>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4" customWidth="1"/>
    <col min="3" max="3" width="48" customWidth="1"/>
    <col min="4" max="4" width="35" customWidth="1"/>
    <col min="5" max="5" width="36" customWidth="1"/>
    <col min="6" max="6" width="45" customWidth="1"/>
    <col min="7" max="7" width="32" customWidth="1"/>
    <col min="8" max="20" width="50" customWidth="1"/>
  </cols>
  <sheetData>
    <row r="1" spans="1:20" ht="38.25" x14ac:dyDescent="0.25">
      <c r="A1" s="1" t="s">
        <v>17</v>
      </c>
      <c r="B1" s="1" t="s">
        <v>140</v>
      </c>
      <c r="C1" s="1" t="s">
        <v>141</v>
      </c>
      <c r="D1" s="1" t="s">
        <v>142</v>
      </c>
      <c r="E1" s="1" t="s">
        <v>143</v>
      </c>
      <c r="F1" s="1" t="s">
        <v>144</v>
      </c>
      <c r="G1" s="1" t="s">
        <v>145</v>
      </c>
      <c r="H1" s="1" t="s">
        <v>146</v>
      </c>
      <c r="I1" s="1" t="s">
        <v>147</v>
      </c>
      <c r="J1" s="1" t="s">
        <v>148</v>
      </c>
      <c r="K1" s="1" t="s">
        <v>149</v>
      </c>
      <c r="L1" s="1" t="s">
        <v>150</v>
      </c>
      <c r="M1" s="1" t="s">
        <v>151</v>
      </c>
      <c r="N1" s="1" t="s">
        <v>152</v>
      </c>
      <c r="O1" s="1" t="s">
        <v>153</v>
      </c>
      <c r="P1" s="1" t="s">
        <v>154</v>
      </c>
      <c r="Q1" s="1" t="s">
        <v>155</v>
      </c>
      <c r="R1" s="1" t="s">
        <v>156</v>
      </c>
      <c r="S1" s="1" t="s">
        <v>157</v>
      </c>
      <c r="T1" s="1" t="s">
        <v>158</v>
      </c>
    </row>
    <row r="2" spans="1:20" x14ac:dyDescent="0.25">
      <c r="A2" s="2">
        <v>1987</v>
      </c>
      <c r="B2" s="2"/>
      <c r="C2" s="2">
        <v>44</v>
      </c>
      <c r="D2" s="2">
        <v>752000</v>
      </c>
      <c r="E2" s="2">
        <v>1710000</v>
      </c>
      <c r="F2" s="2">
        <v>190</v>
      </c>
      <c r="G2" s="2">
        <v>581000</v>
      </c>
      <c r="H2" s="2"/>
      <c r="I2" s="2"/>
      <c r="J2" s="2">
        <v>9000</v>
      </c>
      <c r="K2" s="2"/>
      <c r="L2" s="2"/>
      <c r="M2" s="2"/>
      <c r="N2" s="2"/>
      <c r="O2" s="2"/>
      <c r="P2" s="2"/>
      <c r="Q2" s="2"/>
      <c r="R2" s="2"/>
      <c r="S2" s="2"/>
      <c r="T2" s="2"/>
    </row>
    <row r="3" spans="1:20" x14ac:dyDescent="0.25">
      <c r="A3" s="2">
        <v>1988</v>
      </c>
      <c r="B3" s="2"/>
      <c r="C3" s="2">
        <v>43</v>
      </c>
      <c r="D3" s="2">
        <v>693000</v>
      </c>
      <c r="E3" s="2">
        <v>1611000</v>
      </c>
      <c r="F3" s="2">
        <v>179</v>
      </c>
      <c r="G3" s="2">
        <v>806000</v>
      </c>
      <c r="H3" s="2"/>
      <c r="I3" s="2"/>
      <c r="J3" s="2">
        <v>9000</v>
      </c>
      <c r="K3" s="2"/>
      <c r="L3" s="2"/>
      <c r="M3" s="2"/>
      <c r="N3" s="2"/>
      <c r="O3" s="2"/>
      <c r="P3" s="2"/>
      <c r="Q3" s="2"/>
      <c r="R3" s="2"/>
      <c r="S3" s="2"/>
      <c r="T3" s="2"/>
    </row>
    <row r="4" spans="1:20" x14ac:dyDescent="0.25">
      <c r="A4" s="2">
        <v>1989</v>
      </c>
      <c r="B4" s="2"/>
      <c r="C4" s="2">
        <v>45</v>
      </c>
      <c r="D4" s="2">
        <v>547000</v>
      </c>
      <c r="E4" s="2">
        <v>1215000</v>
      </c>
      <c r="F4" s="2">
        <v>135</v>
      </c>
      <c r="G4" s="2">
        <v>510000</v>
      </c>
      <c r="H4" s="2"/>
      <c r="I4" s="2"/>
      <c r="J4" s="2">
        <v>9000</v>
      </c>
      <c r="K4" s="2"/>
      <c r="L4" s="2"/>
      <c r="M4" s="2"/>
      <c r="N4" s="2"/>
      <c r="O4" s="2"/>
      <c r="P4" s="2"/>
      <c r="Q4" s="2"/>
      <c r="R4" s="2"/>
      <c r="S4" s="2"/>
      <c r="T4" s="2"/>
    </row>
    <row r="5" spans="1:20" x14ac:dyDescent="0.25">
      <c r="A5" s="2">
        <v>1990</v>
      </c>
      <c r="B5" s="2"/>
      <c r="C5" s="2">
        <v>47</v>
      </c>
      <c r="D5" s="2">
        <v>738000</v>
      </c>
      <c r="E5" s="2">
        <v>1570000</v>
      </c>
      <c r="F5" s="2">
        <v>157</v>
      </c>
      <c r="G5" s="2">
        <v>314000</v>
      </c>
      <c r="H5" s="2"/>
      <c r="I5" s="2"/>
      <c r="J5" s="2">
        <v>10000</v>
      </c>
      <c r="K5" s="2"/>
      <c r="L5" s="2"/>
      <c r="M5" s="2"/>
      <c r="N5" s="2"/>
      <c r="O5" s="2"/>
      <c r="P5" s="2"/>
      <c r="Q5" s="2"/>
      <c r="R5" s="2"/>
      <c r="S5" s="2"/>
      <c r="T5" s="2"/>
    </row>
    <row r="6" spans="1:20" x14ac:dyDescent="0.25">
      <c r="A6" s="2">
        <v>1991</v>
      </c>
      <c r="B6" s="2"/>
      <c r="C6" s="2">
        <v>57</v>
      </c>
      <c r="D6" s="2">
        <v>747000</v>
      </c>
      <c r="E6" s="2">
        <v>1310000</v>
      </c>
      <c r="F6" s="2">
        <v>131</v>
      </c>
      <c r="G6" s="2">
        <v>328000</v>
      </c>
      <c r="H6" s="2"/>
      <c r="I6" s="2"/>
      <c r="J6" s="2">
        <v>10000</v>
      </c>
      <c r="K6" s="2"/>
      <c r="L6" s="2"/>
      <c r="M6" s="2"/>
      <c r="N6" s="2"/>
      <c r="O6" s="2"/>
      <c r="P6" s="2"/>
      <c r="Q6" s="2"/>
      <c r="R6" s="2"/>
      <c r="S6" s="2"/>
      <c r="T6" s="2"/>
    </row>
    <row r="7" spans="1:20" x14ac:dyDescent="0.25">
      <c r="A7" s="2">
        <v>1992</v>
      </c>
      <c r="B7" s="2"/>
      <c r="C7" s="2">
        <v>54</v>
      </c>
      <c r="D7" s="2">
        <v>671000</v>
      </c>
      <c r="E7" s="2">
        <v>1242000</v>
      </c>
      <c r="F7" s="2">
        <v>138</v>
      </c>
      <c r="G7" s="2">
        <v>460000</v>
      </c>
      <c r="H7" s="2"/>
      <c r="I7" s="2"/>
      <c r="J7" s="2">
        <v>9000</v>
      </c>
      <c r="K7" s="2"/>
      <c r="L7" s="2"/>
      <c r="M7" s="2"/>
      <c r="N7" s="2"/>
      <c r="O7" s="2"/>
      <c r="P7" s="2"/>
      <c r="Q7" s="2"/>
      <c r="R7" s="2"/>
      <c r="S7" s="2"/>
      <c r="T7" s="2"/>
    </row>
    <row r="8" spans="1:20" x14ac:dyDescent="0.25">
      <c r="A8" s="2">
        <v>1993</v>
      </c>
      <c r="B8" s="2"/>
      <c r="C8" s="2">
        <v>52</v>
      </c>
      <c r="D8" s="2">
        <v>828000</v>
      </c>
      <c r="E8" s="2">
        <v>1593000</v>
      </c>
      <c r="F8" s="2">
        <v>177</v>
      </c>
      <c r="G8" s="2">
        <v>1020000</v>
      </c>
      <c r="H8" s="2"/>
      <c r="I8" s="2"/>
      <c r="J8" s="2">
        <v>9000</v>
      </c>
      <c r="K8" s="2"/>
      <c r="L8" s="2"/>
      <c r="M8" s="2"/>
      <c r="N8" s="2"/>
      <c r="O8" s="2"/>
      <c r="P8" s="2"/>
      <c r="Q8" s="2"/>
      <c r="R8" s="2"/>
      <c r="S8" s="2"/>
      <c r="T8" s="2"/>
    </row>
    <row r="9" spans="1:20" x14ac:dyDescent="0.25">
      <c r="A9" s="2">
        <v>1994</v>
      </c>
      <c r="B9" s="2"/>
      <c r="C9" s="2">
        <v>48</v>
      </c>
      <c r="D9" s="2">
        <v>432000</v>
      </c>
      <c r="E9" s="2">
        <v>900000</v>
      </c>
      <c r="F9" s="2">
        <v>100</v>
      </c>
      <c r="G9" s="2">
        <v>351000</v>
      </c>
      <c r="H9" s="2"/>
      <c r="I9" s="2"/>
      <c r="J9" s="2">
        <v>9000</v>
      </c>
      <c r="K9" s="2"/>
      <c r="L9" s="2"/>
      <c r="M9" s="2"/>
      <c r="N9" s="2"/>
      <c r="O9" s="2"/>
      <c r="P9" s="2"/>
      <c r="Q9" s="2"/>
      <c r="R9" s="2"/>
      <c r="S9" s="2"/>
      <c r="T9" s="2"/>
    </row>
    <row r="10" spans="1:20" x14ac:dyDescent="0.25">
      <c r="A10" s="2">
        <v>1995</v>
      </c>
      <c r="B10" s="2"/>
      <c r="C10" s="2">
        <v>56</v>
      </c>
      <c r="D10" s="2">
        <v>578000</v>
      </c>
      <c r="E10" s="2">
        <v>1032000</v>
      </c>
      <c r="F10" s="2">
        <v>129</v>
      </c>
      <c r="G10" s="2">
        <v>103000</v>
      </c>
      <c r="H10" s="2"/>
      <c r="I10" s="2"/>
      <c r="J10" s="2">
        <v>8000</v>
      </c>
      <c r="K10" s="2"/>
      <c r="L10" s="2"/>
      <c r="M10" s="2"/>
      <c r="N10" s="2"/>
      <c r="O10" s="2"/>
      <c r="P10" s="2"/>
      <c r="Q10" s="2"/>
      <c r="R10" s="2"/>
      <c r="S10" s="2"/>
      <c r="T10" s="2"/>
    </row>
    <row r="11" spans="1:20" x14ac:dyDescent="0.25">
      <c r="A11" s="2">
        <v>1996</v>
      </c>
      <c r="B11" s="2"/>
      <c r="C11" s="2">
        <v>81</v>
      </c>
      <c r="D11" s="2">
        <v>1004000</v>
      </c>
      <c r="E11" s="2">
        <v>1240000</v>
      </c>
      <c r="F11" s="2">
        <v>155</v>
      </c>
      <c r="G11" s="2">
        <v>62000</v>
      </c>
      <c r="H11" s="2"/>
      <c r="I11" s="2"/>
      <c r="J11" s="2">
        <v>8000</v>
      </c>
      <c r="K11" s="2"/>
      <c r="L11" s="2"/>
      <c r="M11" s="2"/>
      <c r="N11" s="2"/>
      <c r="O11" s="2"/>
      <c r="P11" s="2"/>
      <c r="Q11" s="2"/>
      <c r="R11" s="2"/>
      <c r="S11" s="2"/>
      <c r="T11" s="2"/>
    </row>
    <row r="12" spans="1:20" x14ac:dyDescent="0.25">
      <c r="A12" s="2">
        <v>1997</v>
      </c>
      <c r="B12" s="2"/>
      <c r="C12" s="2">
        <v>86</v>
      </c>
      <c r="D12" s="2">
        <v>1130000</v>
      </c>
      <c r="E12" s="2">
        <v>1314000</v>
      </c>
      <c r="F12" s="2">
        <v>146</v>
      </c>
      <c r="G12" s="2">
        <v>158000</v>
      </c>
      <c r="H12" s="2"/>
      <c r="I12" s="2"/>
      <c r="J12" s="2">
        <v>9000</v>
      </c>
      <c r="K12" s="2"/>
      <c r="L12" s="2"/>
      <c r="M12" s="2"/>
      <c r="N12" s="2"/>
      <c r="O12" s="2"/>
      <c r="P12" s="2"/>
      <c r="Q12" s="2"/>
      <c r="R12" s="2"/>
      <c r="S12" s="2"/>
      <c r="T12" s="2"/>
    </row>
    <row r="13" spans="1:20" x14ac:dyDescent="0.25">
      <c r="A13" s="2">
        <v>1998</v>
      </c>
      <c r="B13" s="2"/>
      <c r="C13" s="2">
        <v>77</v>
      </c>
      <c r="D13" s="2">
        <v>727000</v>
      </c>
      <c r="E13" s="2">
        <v>944000</v>
      </c>
      <c r="F13" s="2">
        <v>118</v>
      </c>
      <c r="G13" s="2">
        <v>66000</v>
      </c>
      <c r="H13" s="2"/>
      <c r="I13" s="2"/>
      <c r="J13" s="2">
        <v>8000</v>
      </c>
      <c r="K13" s="2"/>
      <c r="L13" s="2"/>
      <c r="M13" s="2"/>
      <c r="N13" s="2"/>
      <c r="O13" s="2"/>
      <c r="P13" s="2"/>
      <c r="Q13" s="2"/>
      <c r="R13" s="2"/>
      <c r="S13" s="2"/>
      <c r="T13" s="2"/>
    </row>
    <row r="14" spans="1:20" x14ac:dyDescent="0.25">
      <c r="A14" s="2">
        <v>1999</v>
      </c>
      <c r="B14" s="2"/>
      <c r="C14" s="2">
        <v>80</v>
      </c>
      <c r="D14" s="2">
        <v>512000</v>
      </c>
      <c r="E14" s="2">
        <v>640000</v>
      </c>
      <c r="F14" s="2">
        <v>80</v>
      </c>
      <c r="G14" s="2">
        <v>32000</v>
      </c>
      <c r="H14" s="2"/>
      <c r="I14" s="2"/>
      <c r="J14" s="2">
        <v>8000</v>
      </c>
      <c r="K14" s="2"/>
      <c r="L14" s="2"/>
      <c r="M14" s="2"/>
      <c r="N14" s="2"/>
      <c r="O14" s="2"/>
      <c r="P14" s="2"/>
      <c r="Q14" s="2"/>
      <c r="R14" s="2"/>
      <c r="S14" s="2"/>
      <c r="T14" s="2"/>
    </row>
    <row r="15" spans="1:20" x14ac:dyDescent="0.25">
      <c r="A15" s="2">
        <v>2000</v>
      </c>
      <c r="B15" s="2"/>
      <c r="C15" s="2">
        <v>82</v>
      </c>
      <c r="D15" s="2">
        <v>643000</v>
      </c>
      <c r="E15" s="2">
        <v>784000</v>
      </c>
      <c r="F15" s="2">
        <v>112</v>
      </c>
      <c r="G15" s="2">
        <v>125000</v>
      </c>
      <c r="H15" s="2"/>
      <c r="I15" s="2"/>
      <c r="J15" s="2">
        <v>7000</v>
      </c>
      <c r="K15" s="2"/>
      <c r="L15" s="2"/>
      <c r="M15" s="2"/>
      <c r="N15" s="2"/>
      <c r="O15" s="2"/>
      <c r="P15" s="2"/>
      <c r="Q15" s="2"/>
      <c r="R15" s="2"/>
      <c r="S15" s="2"/>
      <c r="T15" s="2"/>
    </row>
    <row r="16" spans="1:20" x14ac:dyDescent="0.25">
      <c r="A16" s="2">
        <v>2001</v>
      </c>
      <c r="B16" s="2"/>
      <c r="C16" s="2">
        <v>87</v>
      </c>
      <c r="D16" s="2">
        <v>606000</v>
      </c>
      <c r="E16" s="2">
        <v>696000</v>
      </c>
      <c r="F16" s="2">
        <v>87</v>
      </c>
      <c r="G16" s="2">
        <v>84000</v>
      </c>
      <c r="H16" s="2"/>
      <c r="I16" s="2"/>
      <c r="J16" s="2">
        <v>8000</v>
      </c>
      <c r="K16" s="2"/>
      <c r="L16" s="2"/>
      <c r="M16" s="2"/>
      <c r="N16" s="2"/>
      <c r="O16" s="2"/>
      <c r="P16" s="2"/>
      <c r="Q16" s="2"/>
      <c r="R16" s="2"/>
      <c r="S16" s="2"/>
      <c r="T16" s="2"/>
    </row>
    <row r="17" spans="1:20" x14ac:dyDescent="0.25">
      <c r="A17" s="2">
        <v>2002</v>
      </c>
      <c r="B17" s="2"/>
      <c r="C17" s="2">
        <v>111</v>
      </c>
      <c r="D17" s="2">
        <v>1057000</v>
      </c>
      <c r="E17" s="2">
        <v>952000</v>
      </c>
      <c r="F17" s="2">
        <v>136</v>
      </c>
      <c r="G17" s="2">
        <v>29000</v>
      </c>
      <c r="H17" s="2"/>
      <c r="I17" s="2"/>
      <c r="J17" s="2">
        <v>7000</v>
      </c>
      <c r="K17" s="2"/>
      <c r="L17" s="2"/>
      <c r="M17" s="2"/>
      <c r="N17" s="2"/>
      <c r="O17" s="2"/>
      <c r="P17" s="2"/>
      <c r="Q17" s="2"/>
      <c r="R17" s="2"/>
      <c r="S17" s="2"/>
      <c r="T17" s="2"/>
    </row>
    <row r="18" spans="1:20" x14ac:dyDescent="0.25">
      <c r="A18" s="2">
        <v>2003</v>
      </c>
      <c r="B18" s="2"/>
      <c r="C18" s="2">
        <v>145</v>
      </c>
      <c r="D18" s="2">
        <v>1157000</v>
      </c>
      <c r="E18" s="2">
        <v>798000</v>
      </c>
      <c r="F18" s="2">
        <v>114</v>
      </c>
      <c r="G18" s="2">
        <v>43000</v>
      </c>
      <c r="H18" s="2"/>
      <c r="I18" s="2"/>
      <c r="J18" s="2">
        <v>7000</v>
      </c>
      <c r="K18" s="2"/>
      <c r="L18" s="2"/>
      <c r="M18" s="2"/>
      <c r="N18" s="2"/>
      <c r="O18" s="2"/>
      <c r="P18" s="2"/>
      <c r="Q18" s="2"/>
      <c r="R18" s="2"/>
      <c r="S18" s="2"/>
      <c r="T18" s="2"/>
    </row>
    <row r="19" spans="1:20" x14ac:dyDescent="0.25">
      <c r="A19" s="2">
        <v>2004</v>
      </c>
      <c r="B19" s="2"/>
      <c r="C19" s="2">
        <v>159</v>
      </c>
      <c r="D19" s="2">
        <v>1221000</v>
      </c>
      <c r="E19" s="2">
        <v>768000</v>
      </c>
      <c r="F19" s="2">
        <v>96</v>
      </c>
      <c r="G19" s="2">
        <v>77000</v>
      </c>
      <c r="H19" s="2"/>
      <c r="I19" s="2"/>
      <c r="J19" s="2">
        <v>8000</v>
      </c>
      <c r="K19" s="2"/>
      <c r="L19" s="2"/>
      <c r="M19" s="2"/>
      <c r="N19" s="2"/>
      <c r="O19" s="2"/>
      <c r="P19" s="2"/>
      <c r="Q19" s="2"/>
      <c r="R19" s="2"/>
      <c r="S19" s="2"/>
      <c r="T19" s="2"/>
    </row>
    <row r="20" spans="1:20" x14ac:dyDescent="0.25">
      <c r="A20" s="2">
        <v>2005</v>
      </c>
      <c r="B20" s="2"/>
      <c r="C20" s="2">
        <v>143</v>
      </c>
      <c r="D20" s="2">
        <v>1686000</v>
      </c>
      <c r="E20" s="2">
        <v>1179000</v>
      </c>
      <c r="F20" s="2">
        <v>131</v>
      </c>
      <c r="G20" s="2">
        <v>283000</v>
      </c>
      <c r="H20" s="2"/>
      <c r="I20" s="2"/>
      <c r="J20" s="2">
        <v>9000</v>
      </c>
      <c r="K20" s="2"/>
      <c r="L20" s="2"/>
      <c r="M20" s="2"/>
      <c r="N20" s="2"/>
      <c r="O20" s="2"/>
      <c r="P20" s="2"/>
      <c r="Q20" s="2"/>
      <c r="R20" s="2"/>
      <c r="S20" s="2"/>
      <c r="T20" s="2"/>
    </row>
    <row r="21" spans="1:20" x14ac:dyDescent="0.25">
      <c r="A21" s="2">
        <v>2006</v>
      </c>
      <c r="B21" s="2"/>
      <c r="C21" s="2">
        <v>121</v>
      </c>
      <c r="D21" s="2">
        <v>1125000</v>
      </c>
      <c r="E21" s="2">
        <v>930000</v>
      </c>
      <c r="F21" s="2">
        <v>93</v>
      </c>
      <c r="G21" s="2">
        <v>233000</v>
      </c>
      <c r="H21" s="2"/>
      <c r="I21" s="2"/>
      <c r="J21" s="2">
        <v>10000</v>
      </c>
      <c r="K21" s="2"/>
      <c r="L21" s="2"/>
      <c r="M21" s="2"/>
      <c r="N21" s="2"/>
      <c r="O21" s="2"/>
      <c r="P21" s="2"/>
      <c r="Q21" s="2"/>
      <c r="R21" s="2"/>
      <c r="S21" s="2"/>
      <c r="T21" s="2"/>
    </row>
    <row r="22" spans="1:20" x14ac:dyDescent="0.25">
      <c r="A22" s="2">
        <v>2007</v>
      </c>
      <c r="B22" s="2"/>
      <c r="C22" s="2">
        <v>170</v>
      </c>
      <c r="D22" s="2">
        <v>1564000</v>
      </c>
      <c r="E22" s="2">
        <v>920000</v>
      </c>
      <c r="F22" s="2">
        <v>92</v>
      </c>
      <c r="G22" s="2">
        <v>285000</v>
      </c>
      <c r="H22" s="2"/>
      <c r="I22" s="2"/>
      <c r="J22" s="2">
        <v>10000</v>
      </c>
      <c r="K22" s="2"/>
      <c r="L22" s="2"/>
      <c r="M22" s="2"/>
      <c r="N22" s="2"/>
      <c r="O22" s="2"/>
      <c r="P22" s="2"/>
      <c r="Q22" s="2"/>
      <c r="R22" s="2"/>
      <c r="S22" s="2"/>
      <c r="T22" s="2"/>
    </row>
    <row r="23" spans="1:20" x14ac:dyDescent="0.25">
      <c r="A23" s="2">
        <v>2008</v>
      </c>
      <c r="B23" s="2"/>
      <c r="C23" s="2">
        <v>159</v>
      </c>
      <c r="D23" s="2">
        <v>1431000</v>
      </c>
      <c r="E23" s="2">
        <v>900000</v>
      </c>
      <c r="F23" s="2">
        <v>90</v>
      </c>
      <c r="G23" s="2">
        <v>225000</v>
      </c>
      <c r="H23" s="2"/>
      <c r="I23" s="2"/>
      <c r="J23" s="2">
        <v>10000</v>
      </c>
      <c r="K23" s="2"/>
      <c r="L23" s="2"/>
      <c r="M23" s="2"/>
      <c r="N23" s="2"/>
      <c r="O23" s="2"/>
      <c r="P23" s="2"/>
      <c r="Q23" s="2"/>
      <c r="R23" s="2"/>
      <c r="S23" s="2"/>
      <c r="T23" s="2"/>
    </row>
    <row r="24" spans="1:20" x14ac:dyDescent="0.25">
      <c r="A24" s="2">
        <v>2009</v>
      </c>
      <c r="B24" s="2"/>
      <c r="C24" s="2">
        <v>176</v>
      </c>
      <c r="D24" s="2">
        <v>1672000</v>
      </c>
      <c r="E24" s="2">
        <v>950000</v>
      </c>
      <c r="F24" s="2">
        <v>95</v>
      </c>
      <c r="G24" s="2">
        <v>323000</v>
      </c>
      <c r="H24" s="2"/>
      <c r="I24" s="2"/>
      <c r="J24" s="2">
        <v>10000</v>
      </c>
      <c r="K24" s="2"/>
      <c r="L24" s="2"/>
      <c r="M24" s="2"/>
      <c r="N24" s="2"/>
      <c r="O24" s="2"/>
      <c r="P24" s="2"/>
      <c r="Q24" s="2"/>
      <c r="R24" s="2"/>
      <c r="S24" s="2"/>
      <c r="T24" s="2"/>
    </row>
    <row r="25" spans="1:20" x14ac:dyDescent="0.25">
      <c r="A25" s="2">
        <v>2010</v>
      </c>
      <c r="B25" s="2"/>
      <c r="C25" s="2">
        <v>275</v>
      </c>
      <c r="D25" s="2">
        <v>2118000</v>
      </c>
      <c r="E25" s="2">
        <v>770000</v>
      </c>
      <c r="F25" s="2">
        <v>77</v>
      </c>
      <c r="G25" s="2">
        <v>239000</v>
      </c>
      <c r="H25" s="2"/>
      <c r="I25" s="2"/>
      <c r="J25" s="2">
        <v>10000</v>
      </c>
      <c r="K25" s="2"/>
      <c r="L25" s="2"/>
      <c r="M25" s="2"/>
      <c r="N25" s="2"/>
      <c r="O25" s="2"/>
      <c r="P25" s="2"/>
      <c r="Q25" s="2"/>
      <c r="R25" s="2"/>
      <c r="S25" s="2"/>
      <c r="T25" s="2"/>
    </row>
    <row r="26" spans="1:20" x14ac:dyDescent="0.25">
      <c r="A26" s="2">
        <v>2011</v>
      </c>
      <c r="B26" s="2"/>
      <c r="C26" s="2">
        <v>365</v>
      </c>
      <c r="D26" s="2">
        <v>2431000</v>
      </c>
      <c r="E26" s="2">
        <v>666000</v>
      </c>
      <c r="F26" s="2">
        <v>74</v>
      </c>
      <c r="G26" s="2">
        <v>246000</v>
      </c>
      <c r="H26" s="2"/>
      <c r="I26" s="2"/>
      <c r="J26" s="2">
        <v>9000</v>
      </c>
      <c r="K26" s="2"/>
      <c r="L26" s="2"/>
      <c r="M26" s="2"/>
      <c r="N26" s="2"/>
      <c r="O26" s="2"/>
      <c r="P26" s="2"/>
      <c r="Q26" s="2"/>
      <c r="R26" s="2"/>
      <c r="S26" s="2"/>
      <c r="T26" s="2"/>
    </row>
    <row r="27" spans="1:20" x14ac:dyDescent="0.25">
      <c r="A27" s="2">
        <v>2012</v>
      </c>
      <c r="B27" s="2"/>
      <c r="C27" s="2">
        <v>415</v>
      </c>
      <c r="D27" s="2">
        <v>3113000</v>
      </c>
      <c r="E27" s="2">
        <v>750000</v>
      </c>
      <c r="F27" s="2">
        <v>75</v>
      </c>
      <c r="G27" s="2">
        <v>263000</v>
      </c>
      <c r="H27" s="2"/>
      <c r="I27" s="2"/>
      <c r="J27" s="2">
        <v>10000</v>
      </c>
      <c r="K27" s="2"/>
      <c r="L27" s="2"/>
      <c r="M27" s="2"/>
      <c r="N27" s="2"/>
      <c r="O27" s="2"/>
      <c r="P27" s="2"/>
      <c r="Q27" s="2"/>
      <c r="R27" s="2"/>
      <c r="S27" s="2"/>
      <c r="T27" s="2"/>
    </row>
    <row r="28" spans="1:20" x14ac:dyDescent="0.25">
      <c r="A28" s="2">
        <v>2013</v>
      </c>
      <c r="B28" s="2"/>
      <c r="C28" s="2">
        <v>197</v>
      </c>
      <c r="D28" s="2">
        <v>2126000</v>
      </c>
      <c r="E28" s="2">
        <v>1079000</v>
      </c>
      <c r="F28" s="2">
        <v>83</v>
      </c>
      <c r="G28" s="2">
        <v>65000</v>
      </c>
      <c r="H28" s="2"/>
      <c r="I28" s="2"/>
      <c r="J28" s="2">
        <v>13000</v>
      </c>
      <c r="K28" s="2"/>
      <c r="L28" s="2"/>
      <c r="M28" s="2"/>
      <c r="N28" s="2"/>
      <c r="O28" s="2"/>
      <c r="P28" s="2"/>
      <c r="Q28" s="2"/>
      <c r="R28" s="2"/>
      <c r="S28" s="2"/>
      <c r="T28" s="2"/>
    </row>
    <row r="29" spans="1:20" x14ac:dyDescent="0.25">
      <c r="A29" s="2">
        <v>2014</v>
      </c>
      <c r="B29" s="2"/>
      <c r="C29" s="2">
        <v>229</v>
      </c>
      <c r="D29" s="2">
        <v>3195000</v>
      </c>
      <c r="E29" s="2">
        <v>1395000</v>
      </c>
      <c r="F29" s="2">
        <v>93</v>
      </c>
      <c r="G29" s="2">
        <v>140000</v>
      </c>
      <c r="H29" s="2"/>
      <c r="I29" s="2"/>
      <c r="J29" s="2">
        <v>15000</v>
      </c>
      <c r="K29" s="2"/>
      <c r="L29" s="2"/>
      <c r="M29" s="2"/>
      <c r="N29" s="2"/>
      <c r="O29" s="2"/>
      <c r="P29" s="2"/>
      <c r="Q29" s="2"/>
      <c r="R29" s="2"/>
      <c r="S29" s="2"/>
      <c r="T29" s="2"/>
    </row>
    <row r="30" spans="1:20" x14ac:dyDescent="0.25">
      <c r="A30" s="2">
        <v>2015</v>
      </c>
      <c r="B30" s="2"/>
      <c r="C30" s="2">
        <v>191</v>
      </c>
      <c r="D30" s="2">
        <v>3117000</v>
      </c>
      <c r="E30" s="2">
        <v>1632000</v>
      </c>
      <c r="F30" s="2">
        <v>102</v>
      </c>
      <c r="G30" s="2">
        <v>82000</v>
      </c>
      <c r="H30" s="2">
        <v>1200</v>
      </c>
      <c r="I30" s="2">
        <v>14500</v>
      </c>
      <c r="J30" s="2">
        <v>16000</v>
      </c>
      <c r="K30" s="2">
        <v>690</v>
      </c>
      <c r="L30" s="2">
        <v>5</v>
      </c>
      <c r="M30" s="2">
        <v>0.1</v>
      </c>
      <c r="N30" s="2">
        <v>3.2</v>
      </c>
      <c r="O30" s="2">
        <v>0.1</v>
      </c>
      <c r="P30" s="2">
        <v>33.9</v>
      </c>
      <c r="Q30" s="2">
        <v>0.1</v>
      </c>
      <c r="R30" s="2">
        <v>38.799999999999997</v>
      </c>
      <c r="S30" s="2">
        <v>760</v>
      </c>
      <c r="T30" s="2">
        <v>7</v>
      </c>
    </row>
    <row r="31" spans="1:20" x14ac:dyDescent="0.25">
      <c r="A31" s="2">
        <v>2016</v>
      </c>
      <c r="B31" s="2"/>
      <c r="C31" s="2">
        <v>231</v>
      </c>
      <c r="D31" s="2">
        <v>4699000</v>
      </c>
      <c r="E31" s="2">
        <v>2034000</v>
      </c>
      <c r="F31" s="2">
        <v>113</v>
      </c>
      <c r="G31" s="2">
        <v>142000</v>
      </c>
      <c r="H31" s="2">
        <v>570</v>
      </c>
      <c r="I31" s="2">
        <v>13500</v>
      </c>
      <c r="J31" s="2">
        <v>18000</v>
      </c>
      <c r="K31" s="2">
        <v>970</v>
      </c>
      <c r="L31" s="2">
        <v>6</v>
      </c>
      <c r="M31" s="2">
        <v>0</v>
      </c>
      <c r="N31" s="2">
        <v>0.8</v>
      </c>
      <c r="O31" s="2">
        <v>0.1</v>
      </c>
      <c r="P31" s="2">
        <v>40.799999999999997</v>
      </c>
      <c r="Q31" s="2">
        <v>0.1</v>
      </c>
      <c r="R31" s="2">
        <v>67.8</v>
      </c>
      <c r="S31" s="2">
        <v>0</v>
      </c>
      <c r="T31" s="2">
        <v>6</v>
      </c>
    </row>
    <row r="32" spans="1:20" x14ac:dyDescent="0.25">
      <c r="A32" s="2">
        <v>2017</v>
      </c>
      <c r="B32" s="2"/>
      <c r="C32" s="2">
        <v>153</v>
      </c>
      <c r="D32" s="2">
        <v>3808000</v>
      </c>
      <c r="E32" s="2">
        <v>2489000</v>
      </c>
      <c r="F32" s="2">
        <v>131</v>
      </c>
      <c r="G32" s="2">
        <v>25000</v>
      </c>
      <c r="H32" s="2">
        <v>430</v>
      </c>
      <c r="I32" s="2">
        <v>12000</v>
      </c>
      <c r="J32" s="2">
        <v>19000</v>
      </c>
      <c r="K32" s="2">
        <v>190</v>
      </c>
      <c r="L32" s="2">
        <v>1</v>
      </c>
      <c r="M32" s="2">
        <v>0.1</v>
      </c>
      <c r="N32" s="2">
        <v>0.1</v>
      </c>
      <c r="O32" s="2">
        <v>0</v>
      </c>
      <c r="P32" s="2">
        <v>66.099999999999994</v>
      </c>
      <c r="Q32" s="2" t="s">
        <v>159</v>
      </c>
      <c r="R32" s="2">
        <v>2.8</v>
      </c>
      <c r="S32" s="2">
        <v>290</v>
      </c>
      <c r="T32" s="2" t="s">
        <v>159</v>
      </c>
    </row>
    <row r="33" spans="1:20" x14ac:dyDescent="0.25">
      <c r="A33" s="2">
        <v>2018</v>
      </c>
      <c r="B33" s="2">
        <v>1.92</v>
      </c>
      <c r="C33" s="2"/>
      <c r="D33" s="2">
        <v>3362000</v>
      </c>
      <c r="E33" s="2">
        <v>1751000</v>
      </c>
      <c r="F33" s="2">
        <v>103</v>
      </c>
      <c r="G33" s="2">
        <v>18000</v>
      </c>
      <c r="H33" s="2">
        <v>1700</v>
      </c>
      <c r="I33" s="2">
        <v>17000</v>
      </c>
      <c r="J33" s="2">
        <v>17000</v>
      </c>
      <c r="K33" s="2">
        <v>940</v>
      </c>
      <c r="L33" s="2">
        <v>9</v>
      </c>
      <c r="M33" s="2" t="s">
        <v>159</v>
      </c>
      <c r="N33" s="2">
        <v>0.1</v>
      </c>
      <c r="O33" s="2">
        <v>0.1</v>
      </c>
      <c r="P33" s="2">
        <v>91.9</v>
      </c>
      <c r="Q33" s="2">
        <v>0.2</v>
      </c>
      <c r="R33" s="2">
        <v>88.3</v>
      </c>
      <c r="S33" s="2">
        <v>3000</v>
      </c>
      <c r="T33" s="2">
        <v>29</v>
      </c>
    </row>
    <row r="34" spans="1:20" x14ac:dyDescent="0.25">
      <c r="A34" s="2">
        <v>2019</v>
      </c>
      <c r="B34" s="2">
        <v>1.3</v>
      </c>
      <c r="C34" s="2"/>
      <c r="D34" s="2">
        <v>1664000</v>
      </c>
      <c r="E34" s="2">
        <v>1280000</v>
      </c>
      <c r="F34" s="2">
        <v>80</v>
      </c>
      <c r="G34" s="2">
        <v>51000</v>
      </c>
      <c r="H34" s="2">
        <v>300</v>
      </c>
      <c r="I34" s="2">
        <v>16500</v>
      </c>
      <c r="J34" s="2">
        <v>16000</v>
      </c>
      <c r="K34" s="2">
        <v>200</v>
      </c>
      <c r="L34" s="2">
        <v>2</v>
      </c>
      <c r="M34" s="2">
        <v>0.2</v>
      </c>
      <c r="N34" s="2">
        <v>1.3</v>
      </c>
      <c r="O34" s="2">
        <v>1</v>
      </c>
      <c r="P34" s="2">
        <v>61.8</v>
      </c>
      <c r="Q34" s="2">
        <v>0.2</v>
      </c>
      <c r="R34" s="2">
        <v>72.099999999999994</v>
      </c>
      <c r="S34" s="2">
        <v>6000</v>
      </c>
      <c r="T34" s="2">
        <v>35</v>
      </c>
    </row>
    <row r="35" spans="1:20" x14ac:dyDescent="0.25">
      <c r="A35" s="2">
        <v>2020</v>
      </c>
      <c r="B35" s="2">
        <v>1.7</v>
      </c>
      <c r="C35" s="2"/>
      <c r="D35" s="2">
        <v>2678000</v>
      </c>
      <c r="E35" s="2">
        <v>1575000</v>
      </c>
      <c r="F35" s="2">
        <v>105</v>
      </c>
      <c r="G35" s="2">
        <v>79000</v>
      </c>
      <c r="H35" s="2">
        <v>200</v>
      </c>
      <c r="I35" s="2">
        <v>18500</v>
      </c>
      <c r="J35" s="2">
        <v>15000</v>
      </c>
      <c r="K35" s="2">
        <v>1800</v>
      </c>
      <c r="L35" s="2">
        <v>3</v>
      </c>
      <c r="M35" s="2" t="s">
        <v>159</v>
      </c>
      <c r="N35" s="2">
        <v>0.5</v>
      </c>
      <c r="O35" s="2" t="s">
        <v>159</v>
      </c>
      <c r="P35" s="2">
        <v>63.5</v>
      </c>
      <c r="Q35" s="2" t="s">
        <v>159</v>
      </c>
      <c r="R35" s="2">
        <v>43.1</v>
      </c>
      <c r="S35" s="2">
        <v>2300</v>
      </c>
      <c r="T35" s="2">
        <v>15</v>
      </c>
    </row>
    <row r="36" spans="1:20" x14ac:dyDescent="0.25">
      <c r="A36" s="2">
        <v>2021</v>
      </c>
      <c r="B36" s="2">
        <v>2.2200000000000002</v>
      </c>
      <c r="C36" s="2"/>
      <c r="D36" s="2">
        <v>4129000</v>
      </c>
      <c r="E36" s="2">
        <v>1860000</v>
      </c>
      <c r="F36" s="2">
        <v>93</v>
      </c>
      <c r="G36" s="2">
        <v>74000</v>
      </c>
      <c r="H36" s="2">
        <v>1100</v>
      </c>
      <c r="I36" s="2">
        <v>21000</v>
      </c>
      <c r="J36" s="2">
        <v>20000</v>
      </c>
      <c r="K36" s="2">
        <v>490</v>
      </c>
      <c r="L36" s="2">
        <v>4</v>
      </c>
      <c r="M36" s="2">
        <v>0</v>
      </c>
      <c r="N36" s="2" t="s">
        <v>159</v>
      </c>
      <c r="O36" s="2">
        <v>0</v>
      </c>
      <c r="P36" s="2">
        <v>52.2</v>
      </c>
      <c r="Q36" s="2">
        <v>0</v>
      </c>
      <c r="R36" s="2">
        <v>66.099999999999994</v>
      </c>
      <c r="S36" s="2">
        <v>530</v>
      </c>
      <c r="T36" s="2">
        <v>2</v>
      </c>
    </row>
  </sheetData>
  <pageMargins left="0.75" right="0.75" top="1" bottom="1" header="0.511811023622047" footer="0.511811023622047"/>
  <pageSetup paperSize="9" orientation="portrait" horizontalDpi="300" verticalDpi="300"/>
  <tableParts count="1">
    <tablePart r:id="rId1"/>
  </tableParts>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TITLE</vt:lpstr>
      <vt:lpstr>BISON</vt:lpstr>
      <vt:lpstr>CATTLE</vt:lpstr>
      <vt:lpstr>CHICKENS</vt:lpstr>
      <vt:lpstr>DAIRY PRODUCT TOTALS</vt:lpstr>
      <vt:lpstr>EGGS</vt:lpstr>
      <vt:lpstr>GOATS</vt:lpstr>
      <vt:lpstr>HOGS</vt:lpstr>
      <vt:lpstr>HONEY</vt:lpstr>
      <vt:lpstr>ICE CREAM</vt:lpstr>
      <vt:lpstr>MILK</vt:lpstr>
      <vt:lpstr>RED MEAT</vt:lpstr>
      <vt:lpstr>SHEEP</vt:lpstr>
      <vt:lpstr>SHERBET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Keanu, Bonhee J</cp:lastModifiedBy>
  <cp:revision>0</cp:revision>
  <dcterms:created xsi:type="dcterms:W3CDTF">2026-03-19T21:36:19Z</dcterms:created>
  <dcterms:modified xsi:type="dcterms:W3CDTF">2026-04-18T21:54:08Z</dcterms:modified>
  <dc:language>en-US</dc:language>
</cp:coreProperties>
</file>